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F4E4BB73-F512-4E9B-BBEC-E635E868A4F9}" xr6:coauthVersionLast="47" xr6:coauthVersionMax="47" xr10:uidLastSave="{00000000-0000-0000-0000-000000000000}"/>
  <bookViews>
    <workbookView xWindow="-120" yWindow="-120" windowWidth="29040" windowHeight="15720" xr2:uid="{D2B074FE-35FE-40EC-BD5A-EF33DEBA687D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9" i="1" l="1"/>
  <c r="F248" i="1"/>
  <c r="F247" i="1"/>
  <c r="F246" i="1"/>
  <c r="F245" i="1"/>
  <c r="F244" i="1"/>
  <c r="F243" i="1"/>
  <c r="F240" i="1"/>
  <c r="F239" i="1"/>
  <c r="F238" i="1"/>
  <c r="F237" i="1"/>
  <c r="F236" i="1"/>
  <c r="F235" i="1"/>
  <c r="F234" i="1"/>
  <c r="F232" i="1"/>
  <c r="F231" i="1"/>
  <c r="F230" i="1"/>
  <c r="F229" i="1"/>
  <c r="F228" i="1"/>
  <c r="F227" i="1"/>
  <c r="F226" i="1"/>
  <c r="F225" i="1"/>
  <c r="F223" i="1"/>
  <c r="F222" i="1"/>
  <c r="F221" i="1"/>
  <c r="F220" i="1"/>
  <c r="F219" i="1"/>
  <c r="F218" i="1"/>
  <c r="F217" i="1"/>
  <c r="F216" i="1"/>
  <c r="F214" i="1"/>
  <c r="F213" i="1"/>
  <c r="F212" i="1"/>
  <c r="F211" i="1"/>
  <c r="F209" i="1"/>
  <c r="F208" i="1"/>
  <c r="F207" i="1"/>
  <c r="F206" i="1"/>
  <c r="F205" i="1"/>
  <c r="F204" i="1"/>
  <c r="F203" i="1"/>
  <c r="F200" i="1"/>
  <c r="F199" i="1"/>
  <c r="F198" i="1"/>
  <c r="F195" i="1"/>
  <c r="F194" i="1"/>
  <c r="F193" i="1"/>
  <c r="F192" i="1"/>
  <c r="F191" i="1"/>
  <c r="F190" i="1"/>
  <c r="F189" i="1"/>
  <c r="F186" i="1"/>
  <c r="F185" i="1"/>
  <c r="F184" i="1"/>
  <c r="F183" i="1"/>
  <c r="F182" i="1"/>
  <c r="F181" i="1"/>
  <c r="F180" i="1"/>
  <c r="F179" i="1"/>
  <c r="F177" i="1"/>
  <c r="F176" i="1"/>
  <c r="F175" i="1"/>
  <c r="F174" i="1"/>
  <c r="F173" i="1"/>
  <c r="F172" i="1"/>
  <c r="F171" i="1"/>
  <c r="F168" i="1"/>
  <c r="F167" i="1"/>
  <c r="F165" i="1"/>
  <c r="F164" i="1"/>
  <c r="F163" i="1"/>
  <c r="F162" i="1"/>
  <c r="F161" i="1"/>
  <c r="F160" i="1"/>
  <c r="F159" i="1"/>
  <c r="F158" i="1"/>
  <c r="F155" i="1"/>
  <c r="F154" i="1"/>
  <c r="F153" i="1"/>
  <c r="F151" i="1"/>
  <c r="F150" i="1"/>
  <c r="F149" i="1"/>
  <c r="F148" i="1"/>
  <c r="F147" i="1"/>
  <c r="F146" i="1"/>
  <c r="F145" i="1"/>
  <c r="F144" i="1"/>
  <c r="F138" i="1"/>
  <c r="F137" i="1"/>
  <c r="F136" i="1"/>
  <c r="F135" i="1"/>
  <c r="F134" i="1"/>
  <c r="F133" i="1"/>
  <c r="F130" i="1"/>
  <c r="F129" i="1"/>
  <c r="F128" i="1"/>
  <c r="F127" i="1"/>
  <c r="F126" i="1"/>
  <c r="F125" i="1"/>
  <c r="F122" i="1"/>
  <c r="F121" i="1"/>
  <c r="F120" i="1"/>
  <c r="F119" i="1"/>
  <c r="F118" i="1"/>
  <c r="F117" i="1"/>
  <c r="F116" i="1"/>
  <c r="F115" i="1"/>
  <c r="F112" i="1"/>
  <c r="F111" i="1"/>
  <c r="F110" i="1"/>
  <c r="F109" i="1"/>
  <c r="F108" i="1"/>
  <c r="F107" i="1"/>
  <c r="F106" i="1"/>
  <c r="F105" i="1"/>
  <c r="F102" i="1"/>
  <c r="F101" i="1"/>
  <c r="F100" i="1"/>
  <c r="F99" i="1"/>
  <c r="F98" i="1"/>
  <c r="F97" i="1"/>
  <c r="F96" i="1"/>
  <c r="F93" i="1"/>
  <c r="F92" i="1"/>
  <c r="F91" i="1"/>
  <c r="F90" i="1"/>
  <c r="F89" i="1"/>
  <c r="F88" i="1"/>
  <c r="F85" i="1"/>
  <c r="F84" i="1"/>
  <c r="F83" i="1"/>
  <c r="F82" i="1"/>
  <c r="F81" i="1"/>
  <c r="F80" i="1"/>
  <c r="F77" i="1"/>
  <c r="F76" i="1"/>
  <c r="F75" i="1"/>
  <c r="F74" i="1"/>
  <c r="F73" i="1"/>
  <c r="F72" i="1"/>
  <c r="F71" i="1"/>
  <c r="F69" i="1"/>
  <c r="F68" i="1"/>
  <c r="F67" i="1"/>
  <c r="F66" i="1"/>
  <c r="F65" i="1"/>
  <c r="F64" i="1"/>
  <c r="F62" i="1"/>
  <c r="F61" i="1"/>
  <c r="F60" i="1"/>
  <c r="F59" i="1"/>
  <c r="F58" i="1"/>
  <c r="F57" i="1"/>
  <c r="F56" i="1"/>
  <c r="F55" i="1"/>
  <c r="F54" i="1"/>
  <c r="F52" i="1"/>
  <c r="F51" i="1"/>
  <c r="F50" i="1"/>
  <c r="F49" i="1"/>
  <c r="F48" i="1"/>
  <c r="F47" i="1"/>
  <c r="F46" i="1"/>
  <c r="F45" i="1"/>
  <c r="F43" i="1"/>
  <c r="F42" i="1"/>
  <c r="F41" i="1"/>
  <c r="F40" i="1"/>
  <c r="F39" i="1"/>
  <c r="F37" i="1"/>
  <c r="F36" i="1"/>
  <c r="F35" i="1"/>
  <c r="F34" i="1"/>
  <c r="F33" i="1"/>
  <c r="F32" i="1"/>
  <c r="F31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E28" i="1"/>
  <c r="N27" i="1"/>
  <c r="J27" i="1"/>
  <c r="H27" i="1"/>
  <c r="G27" i="1"/>
  <c r="K27" i="1" s="1"/>
  <c r="F27" i="1"/>
  <c r="N26" i="1"/>
  <c r="L26" i="1"/>
  <c r="J26" i="1"/>
  <c r="H26" i="1"/>
  <c r="G26" i="1"/>
  <c r="K26" i="1" s="1"/>
  <c r="F26" i="1"/>
  <c r="N25" i="1"/>
  <c r="L25" i="1"/>
  <c r="K25" i="1"/>
  <c r="J25" i="1"/>
  <c r="H25" i="1"/>
  <c r="I25" i="1" s="1"/>
  <c r="G25" i="1"/>
  <c r="F25" i="1"/>
  <c r="N24" i="1"/>
  <c r="J24" i="1"/>
  <c r="H24" i="1"/>
  <c r="G24" i="1"/>
  <c r="I24" i="1" s="1"/>
  <c r="F24" i="1"/>
  <c r="N23" i="1"/>
  <c r="L23" i="1"/>
  <c r="J23" i="1"/>
  <c r="H23" i="1"/>
  <c r="G23" i="1"/>
  <c r="K23" i="1" s="1"/>
  <c r="F23" i="1"/>
  <c r="N22" i="1"/>
  <c r="L22" i="1"/>
  <c r="K22" i="1"/>
  <c r="J22" i="1"/>
  <c r="H22" i="1"/>
  <c r="I22" i="1" s="1"/>
  <c r="G22" i="1"/>
  <c r="F22" i="1"/>
  <c r="N20" i="1"/>
  <c r="J20" i="1"/>
  <c r="H20" i="1"/>
  <c r="G20" i="1"/>
  <c r="I20" i="1" s="1"/>
  <c r="F20" i="1"/>
  <c r="N19" i="1"/>
  <c r="L19" i="1"/>
  <c r="J19" i="1"/>
  <c r="H19" i="1"/>
  <c r="G19" i="1"/>
  <c r="K19" i="1" s="1"/>
  <c r="F19" i="1"/>
  <c r="N18" i="1"/>
  <c r="L18" i="1"/>
  <c r="K18" i="1"/>
  <c r="J18" i="1"/>
  <c r="H18" i="1"/>
  <c r="I18" i="1" s="1"/>
  <c r="G18" i="1"/>
  <c r="F18" i="1"/>
  <c r="N17" i="1"/>
  <c r="J17" i="1"/>
  <c r="H17" i="1"/>
  <c r="G17" i="1"/>
  <c r="K17" i="1" s="1"/>
  <c r="F17" i="1"/>
  <c r="N16" i="1"/>
  <c r="L16" i="1"/>
  <c r="J16" i="1"/>
  <c r="H16" i="1"/>
  <c r="G16" i="1"/>
  <c r="K16" i="1" s="1"/>
  <c r="F16" i="1"/>
  <c r="N15" i="1"/>
  <c r="L15" i="1"/>
  <c r="K15" i="1"/>
  <c r="J15" i="1"/>
  <c r="H15" i="1"/>
  <c r="I15" i="1" s="1"/>
  <c r="G15" i="1"/>
  <c r="F15" i="1"/>
  <c r="N14" i="1"/>
  <c r="J14" i="1"/>
  <c r="H14" i="1"/>
  <c r="G14" i="1"/>
  <c r="K14" i="1" s="1"/>
  <c r="F14" i="1"/>
  <c r="N13" i="1"/>
  <c r="L13" i="1"/>
  <c r="J13" i="1"/>
  <c r="H13" i="1"/>
  <c r="G13" i="1"/>
  <c r="K13" i="1" s="1"/>
  <c r="F13" i="1"/>
  <c r="N12" i="1"/>
  <c r="L12" i="1"/>
  <c r="K12" i="1"/>
  <c r="J12" i="1"/>
  <c r="H12" i="1"/>
  <c r="I12" i="1" s="1"/>
  <c r="G12" i="1"/>
  <c r="F12" i="1"/>
  <c r="N11" i="1"/>
  <c r="J11" i="1"/>
  <c r="H11" i="1"/>
  <c r="G11" i="1"/>
  <c r="I11" i="1" s="1"/>
  <c r="F11" i="1"/>
  <c r="N10" i="1"/>
  <c r="L10" i="1"/>
  <c r="J10" i="1"/>
  <c r="H10" i="1"/>
  <c r="G10" i="1"/>
  <c r="K10" i="1" s="1"/>
  <c r="F10" i="1"/>
  <c r="N9" i="1"/>
  <c r="L9" i="1"/>
  <c r="K9" i="1"/>
  <c r="J9" i="1"/>
  <c r="H9" i="1"/>
  <c r="I9" i="1" s="1"/>
  <c r="G9" i="1"/>
  <c r="F9" i="1"/>
  <c r="N8" i="1"/>
  <c r="J8" i="1"/>
  <c r="H8" i="1"/>
  <c r="G8" i="1"/>
  <c r="K8" i="1" s="1"/>
  <c r="F8" i="1"/>
  <c r="N7" i="1"/>
  <c r="L7" i="1"/>
  <c r="J7" i="1"/>
  <c r="H7" i="1"/>
  <c r="G7" i="1"/>
  <c r="K7" i="1" s="1"/>
  <c r="F7" i="1"/>
  <c r="N6" i="1"/>
  <c r="L6" i="1"/>
  <c r="K6" i="1"/>
  <c r="J6" i="1"/>
  <c r="H6" i="1"/>
  <c r="I6" i="1" s="1"/>
  <c r="G6" i="1"/>
  <c r="F6" i="1"/>
  <c r="N5" i="1"/>
  <c r="J5" i="1"/>
  <c r="H5" i="1"/>
  <c r="H28" i="1" s="1"/>
  <c r="G5" i="1"/>
  <c r="K5" i="1" s="1"/>
  <c r="F5" i="1"/>
  <c r="N4" i="1"/>
  <c r="L4" i="1"/>
  <c r="J4" i="1"/>
  <c r="J28" i="1" s="1"/>
  <c r="H4" i="1"/>
  <c r="G4" i="1"/>
  <c r="G28" i="1" s="1"/>
  <c r="F4" i="1"/>
  <c r="P2" i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AD2" i="1" s="1"/>
  <c r="AE2" i="1" s="1"/>
  <c r="AF2" i="1" s="1"/>
  <c r="AG2" i="1" s="1"/>
  <c r="AH2" i="1" s="1"/>
  <c r="AI2" i="1" s="1"/>
  <c r="AJ2" i="1" s="1"/>
  <c r="AK2" i="1" s="1"/>
  <c r="AL2" i="1" s="1"/>
  <c r="AM2" i="1" s="1"/>
  <c r="AN2" i="1" s="1"/>
  <c r="AO2" i="1" s="1"/>
  <c r="AP2" i="1" s="1"/>
  <c r="J29" i="1" l="1"/>
  <c r="H29" i="1"/>
  <c r="I8" i="1"/>
  <c r="I14" i="1"/>
  <c r="K20" i="1"/>
  <c r="K24" i="1"/>
  <c r="L11" i="1"/>
  <c r="L17" i="1"/>
  <c r="L20" i="1"/>
  <c r="L24" i="1"/>
  <c r="L27" i="1"/>
  <c r="I5" i="1"/>
  <c r="I27" i="1"/>
  <c r="K11" i="1"/>
  <c r="L5" i="1"/>
  <c r="L8" i="1"/>
  <c r="L14" i="1"/>
  <c r="I4" i="1"/>
  <c r="I7" i="1"/>
  <c r="I10" i="1"/>
  <c r="I13" i="1"/>
  <c r="I16" i="1"/>
  <c r="I19" i="1"/>
  <c r="I23" i="1"/>
  <c r="I26" i="1"/>
  <c r="I17" i="1"/>
  <c r="K4" i="1"/>
  <c r="K28" i="1" s="1"/>
  <c r="I28" i="1" l="1"/>
  <c r="I29" i="1" s="1"/>
</calcChain>
</file>

<file path=xl/sharedStrings.xml><?xml version="1.0" encoding="utf-8"?>
<sst xmlns="http://schemas.openxmlformats.org/spreadsheetml/2006/main" count="958" uniqueCount="303">
  <si>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</si>
  <si>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</si>
  <si>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</si>
  <si>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</si>
  <si>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</si>
  <si>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</si>
  <si>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</si>
  <si>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</si>
  <si>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</si>
  <si>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</si>
  <si>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Vast</t>
  </si>
  <si>
    <t>Totaal</t>
  </si>
  <si>
    <t>Ronde</t>
  </si>
  <si>
    <t>Seizoen 2025/2026</t>
  </si>
  <si>
    <t>satie</t>
  </si>
  <si>
    <t>nodig voor</t>
  </si>
  <si>
    <t>partijen</t>
  </si>
  <si>
    <t>gespeeld</t>
  </si>
  <si>
    <t>moyenne</t>
  </si>
  <si>
    <t>aantal</t>
  </si>
  <si>
    <t>Stand na ronde:</t>
  </si>
  <si>
    <t>28</t>
  </si>
  <si>
    <t>plaatsing</t>
  </si>
  <si>
    <t>(incl comp)</t>
  </si>
  <si>
    <t>punten</t>
  </si>
  <si>
    <t>Piet Smit</t>
  </si>
  <si>
    <t>1</t>
  </si>
  <si>
    <t>Peter Groot</t>
  </si>
  <si>
    <t>Paul Teer</t>
  </si>
  <si>
    <t>Ruud Groot</t>
  </si>
  <si>
    <t>Boudewijn van der Veen</t>
  </si>
  <si>
    <t>2</t>
  </si>
  <si>
    <t>Paul van der Lem</t>
  </si>
  <si>
    <t>Peter Foks</t>
  </si>
  <si>
    <t>Kaj Kruit</t>
  </si>
  <si>
    <t>Martin Berends</t>
  </si>
  <si>
    <t>3</t>
  </si>
  <si>
    <t>Ton Wessel</t>
  </si>
  <si>
    <t>4</t>
  </si>
  <si>
    <t>Leo Kool</t>
  </si>
  <si>
    <t>Geert van der Loo</t>
  </si>
  <si>
    <t>Cees Staal</t>
  </si>
  <si>
    <t>Hans Knobbe</t>
  </si>
  <si>
    <t>Schelte Betten</t>
  </si>
  <si>
    <t xml:space="preserve">Johan Deubel  </t>
  </si>
  <si>
    <t>Aart van Dijk</t>
  </si>
  <si>
    <t>Minder dan 60% gespeeld</t>
  </si>
  <si>
    <t>Jai Sital</t>
  </si>
  <si>
    <t xml:space="preserve">Ron Tielrooij </t>
  </si>
  <si>
    <t>Sander Verbeek</t>
  </si>
  <si>
    <t>5</t>
  </si>
  <si>
    <t>Hans Slob</t>
  </si>
  <si>
    <t>6</t>
  </si>
  <si>
    <t>Barbara Graas</t>
  </si>
  <si>
    <t>Dik Vermeulen</t>
  </si>
  <si>
    <t>TOTALEN</t>
  </si>
  <si>
    <t>RONDE 28</t>
  </si>
  <si>
    <t>Uitslag</t>
  </si>
  <si>
    <t>Wit</t>
  </si>
  <si>
    <t>Zwart</t>
  </si>
  <si>
    <t>Peter Foks - Piet Smit</t>
  </si>
  <si>
    <t>1-1</t>
  </si>
  <si>
    <t>1350</t>
  </si>
  <si>
    <t>1150</t>
  </si>
  <si>
    <t>Ron Tielrooij - Peter Groot</t>
  </si>
  <si>
    <t>0-2</t>
  </si>
  <si>
    <t>500</t>
  </si>
  <si>
    <t>2000</t>
  </si>
  <si>
    <t>Bouderwijn van der Veen - Martin Berends</t>
  </si>
  <si>
    <t>1200</t>
  </si>
  <si>
    <t>1300</t>
  </si>
  <si>
    <t>Hans Slob - Ton Wessel</t>
  </si>
  <si>
    <t>650</t>
  </si>
  <si>
    <t>1850</t>
  </si>
  <si>
    <t>Kaj Kruit - Leo Kool</t>
  </si>
  <si>
    <t>2-0</t>
  </si>
  <si>
    <t>Cees Staal - Aart van Dijk</t>
  </si>
  <si>
    <t>1950</t>
  </si>
  <si>
    <t>550</t>
  </si>
  <si>
    <t>Geert van der Loo - Johan Deubel</t>
  </si>
  <si>
    <t>1900</t>
  </si>
  <si>
    <t>600</t>
  </si>
  <si>
    <t>RONDE 27</t>
  </si>
  <si>
    <t>Ron Tielrooij - Ruud Groot</t>
  </si>
  <si>
    <t>Jai Sital - Piet Smit</t>
  </si>
  <si>
    <t>Ton Wessel - Geert van der Loo</t>
  </si>
  <si>
    <t>Kaj Kruit - Johan Deubel</t>
  </si>
  <si>
    <t>Leo Kool - Cees Staal</t>
  </si>
  <si>
    <t>RONDE 26</t>
  </si>
  <si>
    <t>Peter Foks - Ruud Groot</t>
  </si>
  <si>
    <t>Aart van Dijk - Piet Smit</t>
  </si>
  <si>
    <t>Cees Staal - Paul Teer</t>
  </si>
  <si>
    <t>Peter Groot - Kaj Kruit</t>
  </si>
  <si>
    <t>Paul van der Lem - Ron Tielrooij</t>
  </si>
  <si>
    <t>Leo Kool - Sander Verbeek</t>
  </si>
  <si>
    <t>Ton Wessel - Johan Deubel</t>
  </si>
  <si>
    <t>Geert van der Loo - Schelte Betten</t>
  </si>
  <si>
    <t>1100</t>
  </si>
  <si>
    <t>1400</t>
  </si>
  <si>
    <t>RONDE 25</t>
  </si>
  <si>
    <t>Kaj Kruit - Ruud Groot</t>
  </si>
  <si>
    <t>Peter Foks - Boudewijn van der Veen</t>
  </si>
  <si>
    <t>2050</t>
  </si>
  <si>
    <t>450</t>
  </si>
  <si>
    <t>Cees Staal - Piet Smit</t>
  </si>
  <si>
    <t>Peter Groot - Johan Deubel</t>
  </si>
  <si>
    <t>Paul van der Lem - Leo Kool</t>
  </si>
  <si>
    <t>Hans Knobbe - Geert van der Loo</t>
  </si>
  <si>
    <t>2150</t>
  </si>
  <si>
    <t>350</t>
  </si>
  <si>
    <t>Aart van Dijk - Ton Wessel</t>
  </si>
  <si>
    <t>Ron Tielrooij - Schelte Betten</t>
  </si>
  <si>
    <t>1800</t>
  </si>
  <si>
    <t>700</t>
  </si>
  <si>
    <t>Sander Verbeek - Hans Slob</t>
  </si>
  <si>
    <t>RONDE 24</t>
  </si>
  <si>
    <t>Paul Teer - Peter Groot</t>
  </si>
  <si>
    <t>1250</t>
  </si>
  <si>
    <t>Piet Smit - Ton Wessel</t>
  </si>
  <si>
    <t>Kaj Kruit - Paul van der Lem</t>
  </si>
  <si>
    <t>Boudewijn van der Veen - Ron Tielrooij</t>
  </si>
  <si>
    <t>Johan Deubel - Aart van Dijk</t>
  </si>
  <si>
    <t>Leo Kool - Hans Knobbe</t>
  </si>
  <si>
    <t>400</t>
  </si>
  <si>
    <t>2100</t>
  </si>
  <si>
    <t>RONDE 23</t>
  </si>
  <si>
    <t>Peter Foks - Paul van der Lem</t>
  </si>
  <si>
    <t>Geert van der Loo - Kaj Kruit</t>
  </si>
  <si>
    <t>Piet Smit - Paul Teer</t>
  </si>
  <si>
    <t>Johan Deubel - Boudewijn van der Veen</t>
  </si>
  <si>
    <t>Hans Knobbe - Ton Wessel</t>
  </si>
  <si>
    <t>Schelte Betten - Sander Verbeek</t>
  </si>
  <si>
    <t>Hans Slob - Aart van Dijk</t>
  </si>
  <si>
    <t>Vrije ronde: Ruud Groot</t>
  </si>
  <si>
    <t>RONDE 22</t>
  </si>
  <si>
    <t>Paul van der Lem - Boudewijn van der Veen</t>
  </si>
  <si>
    <t>Piet Smit - Kaj Kruit</t>
  </si>
  <si>
    <t>Ton Wessel - Leo Kool</t>
  </si>
  <si>
    <t>Aart van Dijk - Martin Berends</t>
  </si>
  <si>
    <t>Sander Verbeek - Johan Deubel</t>
  </si>
  <si>
    <t>Hans Knobbe - Schelte Betten</t>
  </si>
  <si>
    <t>Trainingssessie: Geert van der Loo-Hans Slob</t>
  </si>
  <si>
    <t>RONDE 21</t>
  </si>
  <si>
    <t>Paul Teer -  Kaj Kruit</t>
  </si>
  <si>
    <t>Ruud Groot - Paul van der Lem</t>
  </si>
  <si>
    <t>Peter Groot - Peter Foks</t>
  </si>
  <si>
    <t>Piet Smit - Boudewijn van der Veen</t>
  </si>
  <si>
    <t>Hans Knobbe - Hans Slob</t>
  </si>
  <si>
    <t>Johan Deubel - Leo Kool</t>
  </si>
  <si>
    <t>Vrije ronde: Ton Wessel</t>
  </si>
  <si>
    <t>RONDE 20</t>
  </si>
  <si>
    <t>Ruud Groot - Peter Groot</t>
  </si>
  <si>
    <t>Paul van der Lem - Piet Smit</t>
  </si>
  <si>
    <t>Boudewijn van der Veen - Geert van der Loo</t>
  </si>
  <si>
    <t>Martin Berends - Paul Teer</t>
  </si>
  <si>
    <t>Ton Wessel - Kaj Kruit</t>
  </si>
  <si>
    <t>Leo Kool - Aart van Dijk</t>
  </si>
  <si>
    <t>Schelte Betten - Johan Deubel</t>
  </si>
  <si>
    <t>Vrije ronde: Hans Knobbe (training)</t>
  </si>
  <si>
    <t>RONDE 19</t>
  </si>
  <si>
    <t>Peter Groot - Leo Kool</t>
  </si>
  <si>
    <t>Paul van der Lem - Martin Berends</t>
  </si>
  <si>
    <t>Piet Smit - Ron Tielrooij</t>
  </si>
  <si>
    <t>Geert van der Loo - Ruud Groot</t>
  </si>
  <si>
    <t>Boudewijn van der Veen - Paul Teer</t>
  </si>
  <si>
    <t>Ton Wessel - Peter Foks</t>
  </si>
  <si>
    <t>Kaj Kruit - Hans Knobbe</t>
  </si>
  <si>
    <t>Cees Staal - Johan Deubel</t>
  </si>
  <si>
    <t>Vrije ronde: Schelte Betten, Aart van Dijk (training)</t>
  </si>
  <si>
    <t>RONDE 18</t>
  </si>
  <si>
    <t>Peter Groot - Paul Teer</t>
  </si>
  <si>
    <t>Hans Knobbe - Johan Deubel</t>
  </si>
  <si>
    <t>Ruud Groot - Ron Tielrooij</t>
  </si>
  <si>
    <t>Geert van der Loo - Piet Smit</t>
  </si>
  <si>
    <t>Martin Berends - Leo Kool</t>
  </si>
  <si>
    <t>Kaj Kruit - Boudewijn van der Veen</t>
  </si>
  <si>
    <t>Cees Staal - Paul van der Lem</t>
  </si>
  <si>
    <t>Aart van Dijk - Schelte Betten</t>
  </si>
  <si>
    <t>Vrije ronde: Peter Foks</t>
  </si>
  <si>
    <t>RONDE 17</t>
  </si>
  <si>
    <t>Schelte Betten -  Ton Wessel</t>
  </si>
  <si>
    <t>Johan Deubel - Martin Berends</t>
  </si>
  <si>
    <t>Jai Sital - Cees Staal</t>
  </si>
  <si>
    <t>Piet Smit - Peter Groot</t>
  </si>
  <si>
    <t>Paul Teer -  Paul van der Lem</t>
  </si>
  <si>
    <t>Boudewijn van der Veen - Ruud Groot</t>
  </si>
  <si>
    <t>Vrije ronde: Leo Kool</t>
  </si>
  <si>
    <t>RONDE 16</t>
  </si>
  <si>
    <t>Ruud Groot - Piet Smit</t>
  </si>
  <si>
    <t>Ron Tielrooij - Paul Teer</t>
  </si>
  <si>
    <t>Leo Kool - Jai Sital</t>
  </si>
  <si>
    <t>Johan Deubel - Ton Wessel</t>
  </si>
  <si>
    <t>Schelte Betten - Cees Staal</t>
  </si>
  <si>
    <t>Martin Berends - Kaj Kruit</t>
  </si>
  <si>
    <t>Vrije ronde: Aart van Dijk</t>
  </si>
  <si>
    <t>RONDE 15</t>
  </si>
  <si>
    <t>Ronde 15 is niet gespeeld als gevolg van winterse omstandigheden.</t>
  </si>
  <si>
    <t>Alle spelers krijgen een compensatie partij</t>
  </si>
  <si>
    <t>RONDE 14</t>
  </si>
  <si>
    <t>Peter Foks - Paul Teer</t>
  </si>
  <si>
    <t>Martin Berends - Ruud Groot</t>
  </si>
  <si>
    <t>Ton Wessel - Piet Smit</t>
  </si>
  <si>
    <t>Kaj Kruit - Geert van der Loo</t>
  </si>
  <si>
    <t>Leo Kool - Boudewijn van der Veen</t>
  </si>
  <si>
    <t>Johan Deubel - Jai Sital</t>
  </si>
  <si>
    <t>Paul van der Lem - Schelte Betten</t>
  </si>
  <si>
    <t>Aart van Dijk - Hans Knobbe</t>
  </si>
  <si>
    <t>RONDE 13</t>
  </si>
  <si>
    <t>Boudewijn van der Veen - Paul van der Lem</t>
  </si>
  <si>
    <t>Ton Wessel - Peter Groot</t>
  </si>
  <si>
    <t>Paul Teer - Ruud Groot</t>
  </si>
  <si>
    <t>Vrije ronde: Johan Deubel</t>
  </si>
  <si>
    <t>RONDE 12</t>
  </si>
  <si>
    <t>Schelte Betten - Leo Kool</t>
  </si>
  <si>
    <t>Piet Smit - Peter Foks</t>
  </si>
  <si>
    <t>Ruud Groot - Geert van der Loo</t>
  </si>
  <si>
    <t>Kaj Kruit - Paul Teer</t>
  </si>
  <si>
    <t>Jai Sital - Boudewijn van der Veen</t>
  </si>
  <si>
    <t>Hans Knobbe - Peter Groot</t>
  </si>
  <si>
    <t>Ton Wessel - Cees Staal</t>
  </si>
  <si>
    <t>Aart van Dijk - Johan Deubel</t>
  </si>
  <si>
    <t>RONDE 11</t>
  </si>
  <si>
    <t>Leo Kool - Kaj Kruit</t>
  </si>
  <si>
    <t>Boudewijn van der Veen - Ton Wessel</t>
  </si>
  <si>
    <t>Vrije ronde: Piet Smit</t>
  </si>
  <si>
    <t>RONDE 10</t>
  </si>
  <si>
    <t>Paul Teer - Piet Smit</t>
  </si>
  <si>
    <t>Geert van der Loo - Leo Kool</t>
  </si>
  <si>
    <t>Ton Wessel - Martin Berends</t>
  </si>
  <si>
    <t>Peter Groot - Boudewijn van der Veen</t>
  </si>
  <si>
    <t>Paul van der Lem - Jai Sital</t>
  </si>
  <si>
    <t>Cees Staal - Hans Knobbe</t>
  </si>
  <si>
    <t>Schelte Betten - Aart van Dijk</t>
  </si>
  <si>
    <t>RONDE 9</t>
  </si>
  <si>
    <t>Piet Smit - Ruud Groot</t>
  </si>
  <si>
    <t>Geert van der Loo - Paul van der Lem</t>
  </si>
  <si>
    <t>Boudewijn van der Veen - Cees Staal</t>
  </si>
  <si>
    <t>Kaj Kruit - Ton Wessel</t>
  </si>
  <si>
    <t>Jai Sital - Peter Foks</t>
  </si>
  <si>
    <t>Johan Deubel - Hans Knobbe</t>
  </si>
  <si>
    <t>Aart van Dijk - Peter Groot</t>
  </si>
  <si>
    <t>Martin Berends - Schelte Betten</t>
  </si>
  <si>
    <t>Vrije ronde: Hans Slob</t>
  </si>
  <si>
    <t>RONDE 8</t>
  </si>
  <si>
    <t>Piet Smit - Geert van der Loo</t>
  </si>
  <si>
    <t>Paul Teer - Cees Staal</t>
  </si>
  <si>
    <t>Ruud Groot - Kaj Kruit</t>
  </si>
  <si>
    <t>Peter Foks - Ton Wessel</t>
  </si>
  <si>
    <t>Boudewijn van der Veen - Johan Deubel</t>
  </si>
  <si>
    <t>Hans Knobbe - Leo Kool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</si>
  <si>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</si>
  <si>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</si>
  <si>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</si>
  <si>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</si>
  <si>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</si>
  <si>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Hans Slob - Johan Deubel</t>
  </si>
  <si>
    <t>Vrije ronde: Paul Teer</t>
  </si>
  <si>
    <t>RONDE 6</t>
  </si>
  <si>
    <t>Kaj Kruit - Piet Smit</t>
  </si>
  <si>
    <t>Cees Staal - Ruud Groot</t>
  </si>
  <si>
    <t>Schelte Betten - Hans Knobbe</t>
  </si>
  <si>
    <t>Peter Groot - Paul van der Lem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</si>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</sst>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1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9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8"/>
      <color rgb="FF00B0F0"/>
      <name val="Arial"/>
      <family val="2"/>
    </font>
    <font>
      <sz val="10"/>
      <color rgb="FF339966"/>
      <name val="Arial"/>
      <family val="2"/>
    </font>
    <font>
      <sz val="10"/>
      <color rgb="FFFF00FF"/>
      <name val="Arial"/>
      <family val="2"/>
    </font>
    <font>
      <i/>
      <sz val="8"/>
      <name val="Arial"/>
      <family val="2"/>
    </font>
    <font>
      <i/>
      <sz val="8"/>
      <color rgb="FF4BACC6"/>
      <name val="Arial"/>
      <family val="2"/>
    </font>
    <font>
      <i/>
      <sz val="8"/>
      <color rgb="FFFF0000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/>
    <xf numFmtId="0" fontId="1" fillId="2" borderId="2" xfId="0" applyFont="1" applyFill="1" applyBorder="1"/>
    <xf numFmtId="0" fontId="4" fillId="2" borderId="0" xfId="0" applyFont="1" applyFill="1"/>
    <xf numFmtId="0" fontId="1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49" fontId="5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Font="1" applyFill="1" applyBorder="1"/>
    <xf numFmtId="1" fontId="1" fillId="2" borderId="3" xfId="0" applyNumberFormat="1" applyFont="1" applyFill="1" applyBorder="1"/>
    <xf numFmtId="0" fontId="4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49" fontId="6" fillId="2" borderId="4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/>
    <xf numFmtId="16" fontId="4" fillId="2" borderId="0" xfId="0" applyNumberFormat="1" applyFont="1" applyFill="1"/>
    <xf numFmtId="0" fontId="7" fillId="0" borderId="5" xfId="0" applyFont="1" applyBorder="1" applyAlignment="1">
      <alignment horizontal="left"/>
    </xf>
    <xf numFmtId="0" fontId="8" fillId="0" borderId="5" xfId="0" applyFont="1" applyBorder="1"/>
    <xf numFmtId="0" fontId="8" fillId="0" borderId="5" xfId="0" applyFont="1" applyBorder="1" applyAlignment="1">
      <alignment horizontal="left"/>
    </xf>
    <xf numFmtId="49" fontId="8" fillId="0" borderId="5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9" fontId="9" fillId="0" borderId="5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right"/>
    </xf>
    <xf numFmtId="1" fontId="11" fillId="0" borderId="5" xfId="0" applyNumberFormat="1" applyFont="1" applyBorder="1" applyAlignment="1">
      <alignment horizontal="center"/>
    </xf>
    <xf numFmtId="0" fontId="12" fillId="3" borderId="7" xfId="0" applyFont="1" applyFill="1" applyBorder="1"/>
    <xf numFmtId="0" fontId="12" fillId="0" borderId="7" xfId="0" applyFont="1" applyBorder="1"/>
    <xf numFmtId="0" fontId="12" fillId="4" borderId="7" xfId="0" applyFont="1" applyFill="1" applyBorder="1"/>
    <xf numFmtId="0" fontId="12" fillId="5" borderId="7" xfId="0" applyFont="1" applyFill="1" applyBorder="1"/>
    <xf numFmtId="0" fontId="12" fillId="6" borderId="7" xfId="0" applyFont="1" applyFill="1" applyBorder="1"/>
    <xf numFmtId="0" fontId="11" fillId="0" borderId="5" xfId="0" applyFont="1" applyBorder="1"/>
    <xf numFmtId="0" fontId="7" fillId="7" borderId="5" xfId="0" applyFont="1" applyFill="1" applyBorder="1" applyAlignment="1">
      <alignment horizontal="left"/>
    </xf>
    <xf numFmtId="0" fontId="10" fillId="7" borderId="6" xfId="0" applyFont="1" applyFill="1" applyBorder="1"/>
    <xf numFmtId="49" fontId="8" fillId="7" borderId="8" xfId="0" applyNumberFormat="1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1" fontId="8" fillId="7" borderId="6" xfId="0" applyNumberFormat="1" applyFont="1" applyFill="1" applyBorder="1" applyAlignment="1">
      <alignment horizontal="center"/>
    </xf>
    <xf numFmtId="0" fontId="8" fillId="7" borderId="8" xfId="0" applyFont="1" applyFill="1" applyBorder="1" applyAlignment="1">
      <alignment horizontal="center"/>
    </xf>
    <xf numFmtId="0" fontId="13" fillId="7" borderId="8" xfId="0" applyFont="1" applyFill="1" applyBorder="1" applyAlignment="1">
      <alignment horizontal="center"/>
    </xf>
    <xf numFmtId="1" fontId="10" fillId="7" borderId="5" xfId="0" applyNumberFormat="1" applyFont="1" applyFill="1" applyBorder="1"/>
    <xf numFmtId="1" fontId="11" fillId="7" borderId="5" xfId="0" applyNumberFormat="1" applyFont="1" applyFill="1" applyBorder="1"/>
    <xf numFmtId="0" fontId="8" fillId="7" borderId="5" xfId="0" applyFont="1" applyFill="1" applyBorder="1"/>
    <xf numFmtId="0" fontId="12" fillId="7" borderId="7" xfId="0" applyFont="1" applyFill="1" applyBorder="1"/>
    <xf numFmtId="0" fontId="12" fillId="7" borderId="5" xfId="0" applyFont="1" applyFill="1" applyBorder="1"/>
    <xf numFmtId="0" fontId="14" fillId="7" borderId="5" xfId="0" applyFont="1" applyFill="1" applyBorder="1"/>
    <xf numFmtId="0" fontId="15" fillId="7" borderId="5" xfId="0" applyFont="1" applyFill="1" applyBorder="1"/>
    <xf numFmtId="0" fontId="11" fillId="0" borderId="6" xfId="0" applyFont="1" applyBorder="1"/>
    <xf numFmtId="0" fontId="10" fillId="7" borderId="5" xfId="0" applyFont="1" applyFill="1" applyBorder="1"/>
    <xf numFmtId="0" fontId="8" fillId="7" borderId="5" xfId="0" applyFont="1" applyFill="1" applyBorder="1" applyAlignment="1">
      <alignment horizontal="left"/>
    </xf>
    <xf numFmtId="49" fontId="8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center"/>
    </xf>
    <xf numFmtId="1" fontId="8" fillId="7" borderId="5" xfId="0" applyNumberFormat="1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9" fontId="9" fillId="7" borderId="5" xfId="0" applyNumberFormat="1" applyFont="1" applyFill="1" applyBorder="1" applyAlignment="1">
      <alignment horizontal="center"/>
    </xf>
    <xf numFmtId="1" fontId="7" fillId="7" borderId="5" xfId="0" applyNumberFormat="1" applyFont="1" applyFill="1" applyBorder="1" applyAlignment="1">
      <alignment horizontal="right"/>
    </xf>
    <xf numFmtId="0" fontId="16" fillId="0" borderId="0" xfId="0" applyFont="1" applyAlignment="1">
      <alignment horizontal="left"/>
    </xf>
    <xf numFmtId="0" fontId="16" fillId="0" borderId="0" xfId="0" applyFont="1"/>
    <xf numFmtId="49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9" fontId="17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right"/>
    </xf>
    <xf numFmtId="0" fontId="18" fillId="0" borderId="0" xfId="0" applyFont="1" applyAlignment="1">
      <alignment horizontal="center"/>
    </xf>
    <xf numFmtId="0" fontId="7" fillId="8" borderId="6" xfId="0" applyFont="1" applyFill="1" applyBorder="1"/>
    <xf numFmtId="49" fontId="7" fillId="8" borderId="8" xfId="0" applyNumberFormat="1" applyFont="1" applyFill="1" applyBorder="1" applyAlignment="1">
      <alignment horizontal="center"/>
    </xf>
    <xf numFmtId="0" fontId="7" fillId="8" borderId="7" xfId="0" applyFont="1" applyFill="1" applyBorder="1"/>
    <xf numFmtId="0" fontId="8" fillId="0" borderId="0" xfId="0" applyFont="1"/>
    <xf numFmtId="49" fontId="8" fillId="0" borderId="0" xfId="0" applyNumberFormat="1" applyFont="1" applyAlignment="1">
      <alignment horizontal="center"/>
    </xf>
    <xf numFmtId="49" fontId="8" fillId="0" borderId="0" xfId="0" applyNumberFormat="1" applyFont="1"/>
    <xf numFmtId="0" fontId="7" fillId="6" borderId="6" xfId="0" applyFont="1" applyFill="1" applyBorder="1"/>
    <xf numFmtId="49" fontId="7" fillId="6" borderId="8" xfId="0" applyNumberFormat="1" applyFont="1" applyFill="1" applyBorder="1" applyAlignment="1">
      <alignment horizontal="center"/>
    </xf>
    <xf numFmtId="0" fontId="7" fillId="6" borderId="7" xfId="0" applyFont="1" applyFill="1" applyBorder="1"/>
    <xf numFmtId="0" fontId="19" fillId="0" borderId="0" xfId="0" applyFont="1"/>
    <xf numFmtId="0" fontId="7" fillId="0" borderId="0" xfId="0" applyFont="1" applyAlignment="1">
      <alignment horizontal="left"/>
    </xf>
    <xf numFmtId="0" fontId="10" fillId="0" borderId="0" xfId="0" applyFont="1"/>
    <xf numFmtId="0" fontId="7" fillId="0" borderId="0" xfId="0" applyFont="1"/>
    <xf numFmtId="1" fontId="10" fillId="0" borderId="0" xfId="0" applyNumberFormat="1" applyFont="1"/>
    <xf numFmtId="0" fontId="20" fillId="0" borderId="0" xfId="0" applyFont="1"/>
    <xf numFmtId="1" fontId="8" fillId="0" borderId="0" xfId="0" applyNumberFormat="1" applyFont="1"/>
    <xf numFmtId="1" fontId="7" fillId="0" borderId="0" xfId="0" applyNumberFormat="1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9DEDF-4955-4FD2-A3B9-0CF7D5F936CF}">
  <dimension ref="A1:AP249"/>
  <sheetViews>
    <sheetView tabSelected="1" workbookViewId="0"/>
  </sheetViews>
  <sheetFormatPr defaultRowHeight="15" x14ac:dyDescent="0.25"/>
  <cols>
    <col min="1" max="1" width="3.7109375" bestFit="1" customWidth="1"/>
    <col min="2" max="2" width="38.28515625" customWidth="1"/>
    <col min="3" max="3" width="6" bestFit="1" customWidth="1"/>
    <col min="4" max="4" width="5.85546875" bestFit="1" customWidth="1"/>
    <col min="5" max="5" width="7.28515625" bestFit="1" customWidth="1"/>
    <col min="6" max="6" width="8.42578125" bestFit="1" customWidth="1"/>
    <col min="7" max="7" width="8.5703125" bestFit="1" customWidth="1"/>
    <col min="8" max="8" width="8.42578125" bestFit="1" customWidth="1"/>
    <col min="9" max="9" width="6.28515625" bestFit="1" customWidth="1"/>
    <col min="10" max="10" width="6.85546875" bestFit="1" customWidth="1"/>
    <col min="11" max="11" width="8.5703125" bestFit="1" customWidth="1"/>
    <col min="12" max="13" width="7.28515625" bestFit="1" customWidth="1"/>
    <col min="14" max="15" width="6.5703125" bestFit="1" customWidth="1"/>
    <col min="16" max="18" width="7" bestFit="1" customWidth="1"/>
    <col min="19" max="20" width="6.28515625" bestFit="1" customWidth="1"/>
    <col min="21" max="42" width="6.28515625" customWidth="1"/>
  </cols>
  <sheetData>
    <row r="1" spans="1:42" x14ac:dyDescent="0.25">
      <c r="A1" s="1"/>
      <c r="B1" s="2" t="s">
        <v>0</v>
      </c>
      <c r="C1" s="3"/>
      <c r="D1" s="4" t="s">
        <v>1</v>
      </c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6" t="s">
        <v>8</v>
      </c>
      <c r="L1" s="5" t="s">
        <v>9</v>
      </c>
      <c r="M1" s="7" t="s">
        <v>10</v>
      </c>
      <c r="N1" s="8" t="s">
        <v>11</v>
      </c>
      <c r="O1" s="9" t="s">
        <v>12</v>
      </c>
      <c r="P1" s="9" t="s">
        <v>12</v>
      </c>
      <c r="Q1" s="9" t="s">
        <v>12</v>
      </c>
      <c r="R1" s="9" t="s">
        <v>12</v>
      </c>
      <c r="S1" s="9" t="s">
        <v>12</v>
      </c>
      <c r="T1" s="9" t="s">
        <v>12</v>
      </c>
      <c r="U1" s="9" t="s">
        <v>12</v>
      </c>
      <c r="V1" s="9" t="s">
        <v>12</v>
      </c>
      <c r="W1" s="9" t="s">
        <v>12</v>
      </c>
      <c r="X1" s="9" t="s">
        <v>12</v>
      </c>
      <c r="Y1" s="9" t="s">
        <v>12</v>
      </c>
      <c r="Z1" s="9" t="s">
        <v>12</v>
      </c>
      <c r="AA1" s="9" t="s">
        <v>12</v>
      </c>
      <c r="AB1" s="9" t="s">
        <v>12</v>
      </c>
      <c r="AC1" s="9" t="s">
        <v>12</v>
      </c>
      <c r="AD1" s="9" t="s">
        <v>12</v>
      </c>
      <c r="AE1" s="9" t="s">
        <v>12</v>
      </c>
      <c r="AF1" s="9" t="s">
        <v>12</v>
      </c>
      <c r="AG1" s="9" t="s">
        <v>12</v>
      </c>
      <c r="AH1" s="9" t="s">
        <v>12</v>
      </c>
      <c r="AI1" s="9" t="s">
        <v>12</v>
      </c>
      <c r="AJ1" s="9" t="s">
        <v>12</v>
      </c>
      <c r="AK1" s="9" t="s">
        <v>12</v>
      </c>
      <c r="AL1" s="9" t="s">
        <v>12</v>
      </c>
      <c r="AM1" s="9" t="s">
        <v>12</v>
      </c>
      <c r="AN1" s="9" t="s">
        <v>12</v>
      </c>
      <c r="AO1" s="9" t="s">
        <v>12</v>
      </c>
      <c r="AP1" s="9" t="s">
        <v>12</v>
      </c>
    </row>
    <row r="2" spans="1:42" x14ac:dyDescent="0.25">
      <c r="A2" s="10"/>
      <c r="B2" s="11" t="s">
        <v>13</v>
      </c>
      <c r="C2" s="12"/>
      <c r="D2" s="13"/>
      <c r="E2" s="14" t="s">
        <v>14</v>
      </c>
      <c r="F2" s="14" t="s">
        <v>15</v>
      </c>
      <c r="G2" s="14" t="s">
        <v>16</v>
      </c>
      <c r="H2" s="14" t="s">
        <v>16</v>
      </c>
      <c r="I2" s="14" t="s">
        <v>16</v>
      </c>
      <c r="J2" s="14" t="s">
        <v>16</v>
      </c>
      <c r="K2" s="14" t="s">
        <v>17</v>
      </c>
      <c r="L2" s="14"/>
      <c r="M2" s="15" t="s">
        <v>18</v>
      </c>
      <c r="N2" s="8" t="s">
        <v>19</v>
      </c>
      <c r="O2" s="16">
        <v>1</v>
      </c>
      <c r="P2" s="16">
        <f t="shared" ref="P2:AP2" si="0">+O2+1</f>
        <v>2</v>
      </c>
      <c r="Q2" s="16">
        <f t="shared" si="0"/>
        <v>3</v>
      </c>
      <c r="R2" s="16">
        <f t="shared" si="0"/>
        <v>4</v>
      </c>
      <c r="S2" s="16">
        <f t="shared" si="0"/>
        <v>5</v>
      </c>
      <c r="T2" s="16">
        <f t="shared" si="0"/>
        <v>6</v>
      </c>
      <c r="U2" s="16">
        <f t="shared" si="0"/>
        <v>7</v>
      </c>
      <c r="V2" s="16">
        <f t="shared" si="0"/>
        <v>8</v>
      </c>
      <c r="W2" s="16">
        <f t="shared" si="0"/>
        <v>9</v>
      </c>
      <c r="X2" s="16">
        <f t="shared" si="0"/>
        <v>10</v>
      </c>
      <c r="Y2" s="16">
        <f t="shared" si="0"/>
        <v>11</v>
      </c>
      <c r="Z2" s="16">
        <f t="shared" si="0"/>
        <v>12</v>
      </c>
      <c r="AA2" s="16">
        <f t="shared" si="0"/>
        <v>13</v>
      </c>
      <c r="AB2" s="16">
        <f t="shared" si="0"/>
        <v>14</v>
      </c>
      <c r="AC2" s="16">
        <f t="shared" si="0"/>
        <v>15</v>
      </c>
      <c r="AD2" s="16">
        <f t="shared" si="0"/>
        <v>16</v>
      </c>
      <c r="AE2" s="16">
        <f t="shared" si="0"/>
        <v>17</v>
      </c>
      <c r="AF2" s="16">
        <f t="shared" si="0"/>
        <v>18</v>
      </c>
      <c r="AG2" s="16">
        <f t="shared" si="0"/>
        <v>19</v>
      </c>
      <c r="AH2" s="16">
        <f t="shared" si="0"/>
        <v>20</v>
      </c>
      <c r="AI2" s="16">
        <f t="shared" si="0"/>
        <v>21</v>
      </c>
      <c r="AJ2" s="16">
        <f t="shared" si="0"/>
        <v>22</v>
      </c>
      <c r="AK2" s="16">
        <f t="shared" si="0"/>
        <v>23</v>
      </c>
      <c r="AL2" s="16">
        <f t="shared" si="0"/>
        <v>24</v>
      </c>
      <c r="AM2" s="16">
        <f t="shared" si="0"/>
        <v>25</v>
      </c>
      <c r="AN2" s="16">
        <f t="shared" si="0"/>
        <v>26</v>
      </c>
      <c r="AO2" s="16">
        <f t="shared" si="0"/>
        <v>27</v>
      </c>
      <c r="AP2" s="16">
        <f t="shared" si="0"/>
        <v>28</v>
      </c>
    </row>
    <row r="3" spans="1:42" ht="15.75" x14ac:dyDescent="0.25">
      <c r="A3" s="17"/>
      <c r="B3" s="18" t="s">
        <v>20</v>
      </c>
      <c r="C3" s="19" t="s">
        <v>21</v>
      </c>
      <c r="D3" s="20"/>
      <c r="E3" s="21" t="s">
        <v>16</v>
      </c>
      <c r="F3" s="21" t="s">
        <v>22</v>
      </c>
      <c r="G3" s="21"/>
      <c r="H3" s="21"/>
      <c r="I3" s="21"/>
      <c r="J3" s="21"/>
      <c r="K3" s="21" t="s">
        <v>23</v>
      </c>
      <c r="L3" s="21"/>
      <c r="M3" s="22"/>
      <c r="N3" s="8" t="s">
        <v>24</v>
      </c>
      <c r="O3" s="23">
        <v>45908</v>
      </c>
      <c r="P3" s="23">
        <v>45915</v>
      </c>
      <c r="Q3" s="23">
        <v>45922</v>
      </c>
      <c r="R3" s="23">
        <v>45929</v>
      </c>
      <c r="S3" s="23">
        <v>45936</v>
      </c>
      <c r="T3" s="23">
        <v>45943</v>
      </c>
      <c r="U3" s="23">
        <v>45957</v>
      </c>
      <c r="V3" s="23">
        <v>45964</v>
      </c>
      <c r="W3" s="23">
        <v>45971</v>
      </c>
      <c r="X3" s="23">
        <v>45978</v>
      </c>
      <c r="Y3" s="23">
        <v>45985</v>
      </c>
      <c r="Z3" s="23">
        <v>45992</v>
      </c>
      <c r="AA3" s="23">
        <v>45999</v>
      </c>
      <c r="AB3" s="23">
        <v>46006</v>
      </c>
      <c r="AC3" s="23">
        <v>46027</v>
      </c>
      <c r="AD3" s="23">
        <v>46034</v>
      </c>
      <c r="AE3" s="23">
        <v>46041</v>
      </c>
      <c r="AF3" s="23">
        <v>46048</v>
      </c>
      <c r="AG3" s="23">
        <v>46055</v>
      </c>
      <c r="AH3" s="23">
        <v>46062</v>
      </c>
      <c r="AI3" s="23">
        <v>46069</v>
      </c>
      <c r="AJ3" s="23">
        <v>46083</v>
      </c>
      <c r="AK3" s="23">
        <v>46090</v>
      </c>
      <c r="AL3" s="23">
        <v>46097</v>
      </c>
      <c r="AM3" s="23">
        <v>46104</v>
      </c>
      <c r="AN3" s="23">
        <v>46111</v>
      </c>
      <c r="AO3" s="23">
        <v>46132</v>
      </c>
      <c r="AP3" s="23">
        <v>46153</v>
      </c>
    </row>
    <row r="4" spans="1:42" x14ac:dyDescent="0.25">
      <c r="A4" s="24">
        <v>1</v>
      </c>
      <c r="B4" s="25" t="s">
        <v>25</v>
      </c>
      <c r="C4" s="26"/>
      <c r="D4" s="27" t="s">
        <v>26</v>
      </c>
      <c r="E4" s="28">
        <v>4</v>
      </c>
      <c r="F4" s="28">
        <f>23-E4</f>
        <v>19</v>
      </c>
      <c r="G4" s="29">
        <f>COUNTIF(O4:AU4,"&lt;3000")</f>
        <v>23</v>
      </c>
      <c r="H4" s="29">
        <f>COUNTIF(O4:AX4,"&gt;1500")</f>
        <v>10</v>
      </c>
      <c r="I4" s="29">
        <f>+G4-H4-J4</f>
        <v>12</v>
      </c>
      <c r="J4" s="29">
        <f>COUNTIF(O4:AX4,"&lt;800")</f>
        <v>1</v>
      </c>
      <c r="K4" s="30">
        <f>(G4+E4)/$C$3</f>
        <v>0.9642857142857143</v>
      </c>
      <c r="L4" s="31">
        <f>IF(ISERROR(N4/G4),0, N4/G4)</f>
        <v>1486.9565217391305</v>
      </c>
      <c r="M4" s="32">
        <v>1502</v>
      </c>
      <c r="N4" s="25">
        <f>SUM(O4:AU4)</f>
        <v>34200</v>
      </c>
      <c r="O4" s="33"/>
      <c r="P4" s="34">
        <v>1250</v>
      </c>
      <c r="Q4" s="34">
        <v>2000</v>
      </c>
      <c r="R4" s="34">
        <v>1250</v>
      </c>
      <c r="S4" s="34">
        <v>1900</v>
      </c>
      <c r="T4" s="34">
        <v>1950</v>
      </c>
      <c r="U4" s="35"/>
      <c r="V4" s="34">
        <v>1900</v>
      </c>
      <c r="W4" s="34">
        <v>1250</v>
      </c>
      <c r="X4" s="34">
        <v>2000</v>
      </c>
      <c r="Y4" s="36"/>
      <c r="Z4" s="34">
        <v>1200</v>
      </c>
      <c r="AA4" s="35"/>
      <c r="AB4" s="34">
        <v>1150</v>
      </c>
      <c r="AC4" s="37"/>
      <c r="AD4" s="34">
        <v>1250</v>
      </c>
      <c r="AE4" s="34">
        <v>450</v>
      </c>
      <c r="AF4" s="34">
        <v>1950</v>
      </c>
      <c r="AG4" s="34">
        <v>1250</v>
      </c>
      <c r="AH4" s="34">
        <v>1150</v>
      </c>
      <c r="AI4" s="34">
        <v>1150</v>
      </c>
      <c r="AJ4" s="34">
        <v>1150</v>
      </c>
      <c r="AK4" s="34">
        <v>1250</v>
      </c>
      <c r="AL4" s="34">
        <v>1900</v>
      </c>
      <c r="AM4" s="34">
        <v>1900</v>
      </c>
      <c r="AN4" s="34">
        <v>1850</v>
      </c>
      <c r="AO4" s="34">
        <v>1950</v>
      </c>
      <c r="AP4" s="34">
        <v>1150</v>
      </c>
    </row>
    <row r="5" spans="1:42" x14ac:dyDescent="0.25">
      <c r="A5" s="24">
        <v>2</v>
      </c>
      <c r="B5" s="25" t="s">
        <v>27</v>
      </c>
      <c r="C5" s="26"/>
      <c r="D5" s="27" t="s">
        <v>26</v>
      </c>
      <c r="E5" s="28">
        <v>1</v>
      </c>
      <c r="F5" s="28">
        <f>23-E5</f>
        <v>22</v>
      </c>
      <c r="G5" s="29">
        <f>COUNTIF(O5:AU5,"&lt;3000")</f>
        <v>19</v>
      </c>
      <c r="H5" s="29">
        <f>COUNTIF(O5:AX5,"&gt;1500")</f>
        <v>9</v>
      </c>
      <c r="I5" s="29">
        <f>+G5-H5-J5</f>
        <v>8</v>
      </c>
      <c r="J5" s="29">
        <f>COUNTIF(O5:AX5,"&lt;800")</f>
        <v>2</v>
      </c>
      <c r="K5" s="30">
        <f>(G5+E5)/$C$3</f>
        <v>0.7142857142857143</v>
      </c>
      <c r="L5" s="31">
        <f>IF(ISERROR(N5/G5),0, N5/G5)</f>
        <v>1484.2105263157894</v>
      </c>
      <c r="M5" s="32"/>
      <c r="N5" s="25">
        <f>SUM(O5:AU5)</f>
        <v>28200</v>
      </c>
      <c r="O5" s="34">
        <v>500</v>
      </c>
      <c r="P5" s="34">
        <v>1250</v>
      </c>
      <c r="Q5" s="34">
        <v>500</v>
      </c>
      <c r="R5" s="34">
        <v>1850</v>
      </c>
      <c r="S5" s="33"/>
      <c r="T5" s="34">
        <v>1250</v>
      </c>
      <c r="U5" s="33"/>
      <c r="V5" s="34">
        <v>1900</v>
      </c>
      <c r="W5" s="34">
        <v>1900</v>
      </c>
      <c r="X5" s="34">
        <v>1150</v>
      </c>
      <c r="Y5" s="33"/>
      <c r="Z5" s="34">
        <v>1900</v>
      </c>
      <c r="AA5" s="34">
        <v>1200</v>
      </c>
      <c r="AB5" s="33"/>
      <c r="AC5" s="37"/>
      <c r="AD5" s="33"/>
      <c r="AE5" s="34">
        <v>2050</v>
      </c>
      <c r="AF5" s="34">
        <v>1300</v>
      </c>
      <c r="AG5" s="34">
        <v>1950</v>
      </c>
      <c r="AH5" s="34">
        <v>1300</v>
      </c>
      <c r="AI5" s="34">
        <v>1200</v>
      </c>
      <c r="AJ5" s="33"/>
      <c r="AK5" s="33"/>
      <c r="AL5" s="34">
        <v>1250</v>
      </c>
      <c r="AM5" s="34">
        <v>1850</v>
      </c>
      <c r="AN5" s="34">
        <v>1900</v>
      </c>
      <c r="AO5" s="33"/>
      <c r="AP5" s="34">
        <v>2000</v>
      </c>
    </row>
    <row r="6" spans="1:42" x14ac:dyDescent="0.25">
      <c r="A6" s="24">
        <v>3</v>
      </c>
      <c r="B6" s="25" t="s">
        <v>28</v>
      </c>
      <c r="C6" s="26"/>
      <c r="D6" s="27" t="s">
        <v>26</v>
      </c>
      <c r="E6" s="28">
        <v>2</v>
      </c>
      <c r="F6" s="28">
        <f>23-E6</f>
        <v>21</v>
      </c>
      <c r="G6" s="29">
        <f>COUNTIF(O6:AU6,"&lt;3000")</f>
        <v>20</v>
      </c>
      <c r="H6" s="29">
        <f>COUNTIF(O6:AX6,"&gt;1500")</f>
        <v>9</v>
      </c>
      <c r="I6" s="29">
        <f>+G6-H6-J6</f>
        <v>9</v>
      </c>
      <c r="J6" s="29">
        <f>COUNTIF(O6:AX6,"&lt;800")</f>
        <v>2</v>
      </c>
      <c r="K6" s="30">
        <f>(G6+E6)/$C$3</f>
        <v>0.7857142857142857</v>
      </c>
      <c r="L6" s="31">
        <f>IF(ISERROR(N6/G6),0, N6/G6)</f>
        <v>1467.5</v>
      </c>
      <c r="M6" s="32"/>
      <c r="N6" s="25">
        <f>SUM(O6:AU6)</f>
        <v>29350</v>
      </c>
      <c r="O6" s="34">
        <v>1250</v>
      </c>
      <c r="P6" s="34">
        <v>1250</v>
      </c>
      <c r="Q6" s="34">
        <v>1250</v>
      </c>
      <c r="R6" s="34">
        <v>1900</v>
      </c>
      <c r="S6" s="34">
        <v>1850</v>
      </c>
      <c r="T6" s="34">
        <v>1850</v>
      </c>
      <c r="U6" s="36"/>
      <c r="V6" s="34">
        <v>1900</v>
      </c>
      <c r="W6" s="33"/>
      <c r="X6" s="34">
        <v>500</v>
      </c>
      <c r="Y6" s="33"/>
      <c r="Z6" s="34">
        <v>1250</v>
      </c>
      <c r="AA6" s="34">
        <v>500</v>
      </c>
      <c r="AB6" s="34">
        <v>1950</v>
      </c>
      <c r="AC6" s="37"/>
      <c r="AD6" s="34">
        <v>2000</v>
      </c>
      <c r="AE6" s="34">
        <v>1250</v>
      </c>
      <c r="AF6" s="34">
        <v>1200</v>
      </c>
      <c r="AG6" s="34">
        <v>1150</v>
      </c>
      <c r="AH6" s="34">
        <v>1950</v>
      </c>
      <c r="AI6" s="34">
        <v>1950</v>
      </c>
      <c r="AJ6" s="33"/>
      <c r="AK6" s="34">
        <v>1250</v>
      </c>
      <c r="AL6" s="34">
        <v>1250</v>
      </c>
      <c r="AM6" s="33"/>
      <c r="AN6" s="34">
        <v>1900</v>
      </c>
      <c r="AO6" s="33"/>
      <c r="AP6" s="33"/>
    </row>
    <row r="7" spans="1:42" x14ac:dyDescent="0.25">
      <c r="A7" s="24">
        <v>4</v>
      </c>
      <c r="B7" s="25" t="s">
        <v>29</v>
      </c>
      <c r="C7" s="26"/>
      <c r="D7" s="27" t="s">
        <v>26</v>
      </c>
      <c r="E7" s="28">
        <v>2</v>
      </c>
      <c r="F7" s="28">
        <f>23-E7</f>
        <v>21</v>
      </c>
      <c r="G7" s="29">
        <f>COUNTIF(O7:AU7,"&lt;3000")</f>
        <v>20</v>
      </c>
      <c r="H7" s="29">
        <f>COUNTIF(O7:AX7,"&gt;1500")</f>
        <v>8</v>
      </c>
      <c r="I7" s="29">
        <f>+G7-H7-J7</f>
        <v>11</v>
      </c>
      <c r="J7" s="29">
        <f>COUNTIF(O7:AX7,"&lt;800")</f>
        <v>1</v>
      </c>
      <c r="K7" s="30">
        <f>(G7+E7)/$C$3</f>
        <v>0.7857142857142857</v>
      </c>
      <c r="L7" s="31">
        <f>IF(ISERROR(N7/G7),0, N7/G7)</f>
        <v>1460</v>
      </c>
      <c r="M7" s="32"/>
      <c r="N7" s="25">
        <f>SUM(O7:AU7)</f>
        <v>29200</v>
      </c>
      <c r="O7" s="34">
        <v>1250</v>
      </c>
      <c r="P7" s="34">
        <v>1250</v>
      </c>
      <c r="Q7" s="33"/>
      <c r="R7" s="34">
        <v>2000</v>
      </c>
      <c r="S7" s="34">
        <v>1100</v>
      </c>
      <c r="T7" s="34">
        <v>1100</v>
      </c>
      <c r="U7" s="34">
        <v>1900</v>
      </c>
      <c r="V7" s="34">
        <v>2000</v>
      </c>
      <c r="W7" s="34">
        <v>1250</v>
      </c>
      <c r="X7" s="33"/>
      <c r="Y7" s="33"/>
      <c r="Z7" s="34">
        <v>1150</v>
      </c>
      <c r="AA7" s="34">
        <v>2000</v>
      </c>
      <c r="AB7" s="34">
        <v>1950</v>
      </c>
      <c r="AC7" s="37"/>
      <c r="AD7" s="34">
        <v>1250</v>
      </c>
      <c r="AE7" s="34">
        <v>1150</v>
      </c>
      <c r="AF7" s="34">
        <v>2000</v>
      </c>
      <c r="AG7" s="34">
        <v>1950</v>
      </c>
      <c r="AH7" s="34">
        <v>1200</v>
      </c>
      <c r="AI7" s="34">
        <v>1900</v>
      </c>
      <c r="AJ7" s="33"/>
      <c r="AK7" s="35"/>
      <c r="AL7" s="33"/>
      <c r="AM7" s="34">
        <v>1150</v>
      </c>
      <c r="AN7" s="34">
        <v>1150</v>
      </c>
      <c r="AO7" s="34">
        <v>500</v>
      </c>
      <c r="AP7" s="33"/>
    </row>
    <row r="8" spans="1:42" x14ac:dyDescent="0.25">
      <c r="A8" s="24">
        <v>5</v>
      </c>
      <c r="B8" s="25" t="s">
        <v>30</v>
      </c>
      <c r="C8" s="26"/>
      <c r="D8" s="27" t="s">
        <v>31</v>
      </c>
      <c r="E8" s="28">
        <v>1</v>
      </c>
      <c r="F8" s="28">
        <f>23-E8</f>
        <v>22</v>
      </c>
      <c r="G8" s="29">
        <f>COUNTIF(O8:AU8,"&lt;3000")</f>
        <v>23</v>
      </c>
      <c r="H8" s="29">
        <f>COUNTIF(O8:AX8,"&gt;1500")</f>
        <v>7</v>
      </c>
      <c r="I8" s="29">
        <f>+G8-H8-J8</f>
        <v>12</v>
      </c>
      <c r="J8" s="29">
        <f>COUNTIF(O8:AX8,"&lt;800")</f>
        <v>4</v>
      </c>
      <c r="K8" s="30">
        <f>(G8+E8)/$C$3</f>
        <v>0.8571428571428571</v>
      </c>
      <c r="L8" s="31">
        <f>IF(ISERROR(N8/G8),0, N8/G8)</f>
        <v>1386.9565217391305</v>
      </c>
      <c r="M8" s="32">
        <v>1395</v>
      </c>
      <c r="N8" s="25">
        <f>SUM(O8:AU8)</f>
        <v>31900</v>
      </c>
      <c r="O8" s="34">
        <v>1250</v>
      </c>
      <c r="P8" s="34">
        <v>1950</v>
      </c>
      <c r="Q8" s="34">
        <v>2100</v>
      </c>
      <c r="R8" s="34">
        <v>600</v>
      </c>
      <c r="S8" s="34">
        <v>600</v>
      </c>
      <c r="T8" s="33"/>
      <c r="U8" s="34">
        <v>600</v>
      </c>
      <c r="V8" s="34">
        <v>2000</v>
      </c>
      <c r="W8" s="34">
        <v>2050</v>
      </c>
      <c r="X8" s="34">
        <v>1350</v>
      </c>
      <c r="Y8" s="34">
        <v>1300</v>
      </c>
      <c r="Z8" s="34">
        <v>1300</v>
      </c>
      <c r="AA8" s="34">
        <v>1350</v>
      </c>
      <c r="AB8" s="34">
        <v>1250</v>
      </c>
      <c r="AC8" s="37"/>
      <c r="AD8" s="33"/>
      <c r="AE8" s="34">
        <v>1350</v>
      </c>
      <c r="AF8" s="34">
        <v>2000</v>
      </c>
      <c r="AG8" s="34">
        <v>1350</v>
      </c>
      <c r="AH8" s="34">
        <v>1300</v>
      </c>
      <c r="AI8" s="34">
        <v>1350</v>
      </c>
      <c r="AJ8" s="34">
        <v>1250</v>
      </c>
      <c r="AK8" s="34">
        <v>1900</v>
      </c>
      <c r="AL8" s="34">
        <v>2050</v>
      </c>
      <c r="AM8" s="34">
        <v>450</v>
      </c>
      <c r="AN8" s="33"/>
      <c r="AO8" s="33"/>
      <c r="AP8" s="34">
        <v>1200</v>
      </c>
    </row>
    <row r="9" spans="1:42" x14ac:dyDescent="0.25">
      <c r="A9" s="24">
        <v>6</v>
      </c>
      <c r="B9" s="25" t="s">
        <v>32</v>
      </c>
      <c r="C9" s="26"/>
      <c r="D9" s="27" t="s">
        <v>31</v>
      </c>
      <c r="E9" s="28">
        <v>2</v>
      </c>
      <c r="F9" s="28">
        <f>23-E9</f>
        <v>21</v>
      </c>
      <c r="G9" s="29">
        <f>COUNTIF(O9:AU9,"&lt;3000")</f>
        <v>20</v>
      </c>
      <c r="H9" s="29">
        <f>COUNTIF(O9:AX9,"&gt;1500")</f>
        <v>7</v>
      </c>
      <c r="I9" s="29">
        <f>+G9-H9-J9</f>
        <v>10</v>
      </c>
      <c r="J9" s="29">
        <f>COUNTIF(O9:AX9,"&lt;800")</f>
        <v>3</v>
      </c>
      <c r="K9" s="30">
        <f>(G9+E9)/$C$3</f>
        <v>0.7857142857142857</v>
      </c>
      <c r="L9" s="31">
        <f>IF(ISERROR(N9/G9),0, N9/G9)</f>
        <v>1377.5</v>
      </c>
      <c r="M9" s="32"/>
      <c r="N9" s="25">
        <f>SUM(O9:AU9)</f>
        <v>27550</v>
      </c>
      <c r="O9" s="33"/>
      <c r="P9" s="34">
        <v>1250</v>
      </c>
      <c r="Q9" s="34">
        <v>1250</v>
      </c>
      <c r="R9" s="34">
        <v>500</v>
      </c>
      <c r="S9" s="34">
        <v>1900</v>
      </c>
      <c r="T9" s="34">
        <v>1250</v>
      </c>
      <c r="U9" s="34">
        <v>1850</v>
      </c>
      <c r="V9" s="36"/>
      <c r="W9" s="34">
        <v>450</v>
      </c>
      <c r="X9" s="34">
        <v>1200</v>
      </c>
      <c r="Y9" s="33"/>
      <c r="Z9" s="33"/>
      <c r="AA9" s="34">
        <v>1150</v>
      </c>
      <c r="AB9" s="34">
        <v>1900</v>
      </c>
      <c r="AC9" s="37"/>
      <c r="AD9" s="33"/>
      <c r="AE9" s="34">
        <v>1250</v>
      </c>
      <c r="AF9" s="34">
        <v>1950</v>
      </c>
      <c r="AG9" s="34">
        <v>2050</v>
      </c>
      <c r="AH9" s="34">
        <v>1350</v>
      </c>
      <c r="AI9" s="34">
        <v>600</v>
      </c>
      <c r="AJ9" s="34">
        <v>1250</v>
      </c>
      <c r="AK9" s="34">
        <v>1950</v>
      </c>
      <c r="AL9" s="34">
        <v>1200</v>
      </c>
      <c r="AM9" s="34">
        <v>1950</v>
      </c>
      <c r="AN9" s="34">
        <v>1300</v>
      </c>
      <c r="AO9" s="33"/>
      <c r="AP9" s="33"/>
    </row>
    <row r="10" spans="1:42" x14ac:dyDescent="0.25">
      <c r="A10" s="24">
        <v>7</v>
      </c>
      <c r="B10" s="38" t="s">
        <v>33</v>
      </c>
      <c r="C10" s="26"/>
      <c r="D10" s="27" t="s">
        <v>31</v>
      </c>
      <c r="E10" s="28">
        <v>5</v>
      </c>
      <c r="F10" s="28">
        <f>23-E10</f>
        <v>18</v>
      </c>
      <c r="G10" s="29">
        <f>COUNTIF(O10:AU10,"&lt;3000")</f>
        <v>12</v>
      </c>
      <c r="H10" s="29">
        <f>COUNTIF(O10:AX10,"&gt;1500")</f>
        <v>4</v>
      </c>
      <c r="I10" s="29">
        <f>+G10-H10-J10</f>
        <v>5</v>
      </c>
      <c r="J10" s="29">
        <f>COUNTIF(O10:AX10,"&lt;800")</f>
        <v>3</v>
      </c>
      <c r="K10" s="30">
        <f>(G10+E10)/$C$3</f>
        <v>0.6071428571428571</v>
      </c>
      <c r="L10" s="31">
        <f>IF(ISERROR(N10/G10),0, N10/G10)</f>
        <v>1341.6666666666667</v>
      </c>
      <c r="M10" s="32"/>
      <c r="N10" s="25">
        <f>SUM(O10:AU10)</f>
        <v>16100</v>
      </c>
      <c r="O10" s="34">
        <v>500</v>
      </c>
      <c r="P10" s="33"/>
      <c r="Q10" s="34">
        <v>1950</v>
      </c>
      <c r="R10" s="33"/>
      <c r="S10" s="35"/>
      <c r="T10" s="33"/>
      <c r="U10" s="35"/>
      <c r="V10" s="34">
        <v>1200</v>
      </c>
      <c r="W10" s="34">
        <v>1950</v>
      </c>
      <c r="X10" s="33"/>
      <c r="Y10" s="33"/>
      <c r="Z10" s="34">
        <v>1300</v>
      </c>
      <c r="AA10" s="33"/>
      <c r="AB10" s="34">
        <v>550</v>
      </c>
      <c r="AC10" s="37"/>
      <c r="AD10" s="33"/>
      <c r="AE10" s="35"/>
      <c r="AF10" s="36"/>
      <c r="AG10" s="34">
        <v>2050</v>
      </c>
      <c r="AH10" s="33"/>
      <c r="AI10" s="34">
        <v>1300</v>
      </c>
      <c r="AJ10" s="33"/>
      <c r="AK10" s="34">
        <v>550</v>
      </c>
      <c r="AL10" s="33"/>
      <c r="AM10" s="34">
        <v>2050</v>
      </c>
      <c r="AN10" s="34">
        <v>1350</v>
      </c>
      <c r="AO10" s="33"/>
      <c r="AP10" s="34">
        <v>1350</v>
      </c>
    </row>
    <row r="11" spans="1:42" x14ac:dyDescent="0.25">
      <c r="A11" s="24">
        <v>8</v>
      </c>
      <c r="B11" s="25" t="s">
        <v>34</v>
      </c>
      <c r="C11" s="26"/>
      <c r="D11" s="27" t="s">
        <v>31</v>
      </c>
      <c r="E11" s="28">
        <v>4</v>
      </c>
      <c r="F11" s="28">
        <f>23-E11</f>
        <v>19</v>
      </c>
      <c r="G11" s="29">
        <f>COUNTIF(O11:AU11,"&lt;3000")</f>
        <v>21</v>
      </c>
      <c r="H11" s="29">
        <f>COUNTIF(O11:AX11,"&gt;1500")</f>
        <v>7</v>
      </c>
      <c r="I11" s="29">
        <f>+G11-H11-J11</f>
        <v>9</v>
      </c>
      <c r="J11" s="29">
        <f>COUNTIF(O11:AX11,"&lt;800")</f>
        <v>5</v>
      </c>
      <c r="K11" s="30">
        <f>(G11+E11)/$C$3</f>
        <v>0.8928571428571429</v>
      </c>
      <c r="L11" s="31">
        <f>IF(ISERROR(N11/G11),0, N11/G11)</f>
        <v>1311.9047619047619</v>
      </c>
      <c r="M11" s="32">
        <v>1312</v>
      </c>
      <c r="N11" s="25">
        <f>SUM(O11:AU11)</f>
        <v>27550</v>
      </c>
      <c r="O11" s="34">
        <v>2000</v>
      </c>
      <c r="P11" s="34">
        <v>1900</v>
      </c>
      <c r="Q11" s="34">
        <v>1200</v>
      </c>
      <c r="R11" s="36"/>
      <c r="S11" s="35"/>
      <c r="T11" s="34">
        <v>550</v>
      </c>
      <c r="U11" s="35"/>
      <c r="V11" s="34">
        <v>500</v>
      </c>
      <c r="W11" s="34">
        <v>1150</v>
      </c>
      <c r="X11" s="33"/>
      <c r="Y11" s="34">
        <v>1850</v>
      </c>
      <c r="Z11" s="34">
        <v>1250</v>
      </c>
      <c r="AA11" s="33"/>
      <c r="AB11" s="34">
        <v>1150</v>
      </c>
      <c r="AC11" s="37"/>
      <c r="AD11" s="34">
        <v>1250</v>
      </c>
      <c r="AE11" s="35"/>
      <c r="AF11" s="34">
        <v>500</v>
      </c>
      <c r="AG11" s="34">
        <v>1850</v>
      </c>
      <c r="AH11" s="34">
        <v>2000</v>
      </c>
      <c r="AI11" s="34">
        <v>550</v>
      </c>
      <c r="AJ11" s="34">
        <v>1350</v>
      </c>
      <c r="AK11" s="34">
        <v>2050</v>
      </c>
      <c r="AL11" s="34">
        <v>1300</v>
      </c>
      <c r="AM11" s="34">
        <v>1350</v>
      </c>
      <c r="AN11" s="34">
        <v>600</v>
      </c>
      <c r="AO11" s="34">
        <v>1200</v>
      </c>
      <c r="AP11" s="34">
        <v>2000</v>
      </c>
    </row>
    <row r="12" spans="1:42" x14ac:dyDescent="0.25">
      <c r="A12" s="24">
        <v>9</v>
      </c>
      <c r="B12" s="25" t="s">
        <v>35</v>
      </c>
      <c r="C12" s="26"/>
      <c r="D12" s="27" t="s">
        <v>36</v>
      </c>
      <c r="E12" s="28">
        <v>6</v>
      </c>
      <c r="F12" s="28">
        <f>23-E12</f>
        <v>17</v>
      </c>
      <c r="G12" s="29">
        <f>COUNTIF(O12:AU12,"&lt;3000")</f>
        <v>15</v>
      </c>
      <c r="H12" s="29">
        <f>COUNTIF(O12:AX12,"&gt;1500")</f>
        <v>5</v>
      </c>
      <c r="I12" s="29">
        <f>+G12-H12-J12</f>
        <v>6</v>
      </c>
      <c r="J12" s="29">
        <f>COUNTIF(O12:AX12,"&lt;800")</f>
        <v>4</v>
      </c>
      <c r="K12" s="30">
        <f>(G12+E12)/$C$3</f>
        <v>0.75</v>
      </c>
      <c r="L12" s="31">
        <f>IF(ISERROR(N12/G12),0, N12/G12)</f>
        <v>1263.3333333333333</v>
      </c>
      <c r="M12" s="32"/>
      <c r="N12" s="25">
        <f>SUM(O12:AU12)</f>
        <v>18950</v>
      </c>
      <c r="O12" s="34">
        <v>2000</v>
      </c>
      <c r="P12" s="34">
        <v>1250</v>
      </c>
      <c r="Q12" s="34">
        <v>400</v>
      </c>
      <c r="R12" s="34">
        <v>1250</v>
      </c>
      <c r="S12" s="35"/>
      <c r="T12" s="34">
        <v>1100</v>
      </c>
      <c r="U12" s="33"/>
      <c r="V12" s="33"/>
      <c r="W12" s="34">
        <v>1900</v>
      </c>
      <c r="X12" s="34">
        <v>1200</v>
      </c>
      <c r="Y12" s="35"/>
      <c r="Z12" s="33"/>
      <c r="AA12" s="35"/>
      <c r="AB12" s="34">
        <v>550</v>
      </c>
      <c r="AC12" s="37"/>
      <c r="AD12" s="34">
        <v>1250</v>
      </c>
      <c r="AE12" s="34">
        <v>1850</v>
      </c>
      <c r="AF12" s="34">
        <v>1950</v>
      </c>
      <c r="AG12" s="34">
        <v>450</v>
      </c>
      <c r="AH12" s="34">
        <v>550</v>
      </c>
      <c r="AI12" s="35"/>
      <c r="AJ12" s="34">
        <v>1950</v>
      </c>
      <c r="AK12" s="33"/>
      <c r="AL12" s="35"/>
      <c r="AM12" s="33"/>
      <c r="AN12" s="33"/>
      <c r="AO12" s="33"/>
      <c r="AP12" s="34">
        <v>1300</v>
      </c>
    </row>
    <row r="13" spans="1:42" x14ac:dyDescent="0.25">
      <c r="A13" s="24">
        <v>10</v>
      </c>
      <c r="B13" s="25" t="s">
        <v>37</v>
      </c>
      <c r="C13" s="26"/>
      <c r="D13" s="27" t="s">
        <v>38</v>
      </c>
      <c r="E13" s="28">
        <v>2</v>
      </c>
      <c r="F13" s="28">
        <f>23-E13</f>
        <v>21</v>
      </c>
      <c r="G13" s="29">
        <f>COUNTIF(O13:AU13,"&lt;3000")</f>
        <v>24</v>
      </c>
      <c r="H13" s="29">
        <f>COUNTIF(O13:AX13,"&gt;1500")</f>
        <v>4</v>
      </c>
      <c r="I13" s="29">
        <f>+G13-H13-J13</f>
        <v>13</v>
      </c>
      <c r="J13" s="29">
        <f>COUNTIF(O13:AX13,"&lt;800")</f>
        <v>7</v>
      </c>
      <c r="K13" s="30">
        <f>(G13+E13)/$C$3</f>
        <v>0.9285714285714286</v>
      </c>
      <c r="L13" s="31">
        <f>IF(ISERROR(N13/G13),0, N13/G13)</f>
        <v>1166.6666666666667</v>
      </c>
      <c r="M13" s="32">
        <v>1167</v>
      </c>
      <c r="N13" s="25">
        <f>SUM(O13:AU13)</f>
        <v>28000</v>
      </c>
      <c r="O13" s="33"/>
      <c r="P13" s="34">
        <v>1300</v>
      </c>
      <c r="Q13" s="34">
        <v>1250</v>
      </c>
      <c r="R13" s="34">
        <v>2000</v>
      </c>
      <c r="S13" s="34">
        <v>1400</v>
      </c>
      <c r="T13" s="34">
        <v>650</v>
      </c>
      <c r="U13" s="34">
        <v>650</v>
      </c>
      <c r="V13" s="34">
        <v>1300</v>
      </c>
      <c r="W13" s="34">
        <v>1350</v>
      </c>
      <c r="X13" s="34">
        <v>1300</v>
      </c>
      <c r="Y13" s="34">
        <v>1200</v>
      </c>
      <c r="Z13" s="34">
        <v>2000</v>
      </c>
      <c r="AA13" s="34">
        <v>1300</v>
      </c>
      <c r="AB13" s="34">
        <v>1350</v>
      </c>
      <c r="AC13" s="37"/>
      <c r="AD13" s="34">
        <v>350</v>
      </c>
      <c r="AE13" s="34">
        <v>1100</v>
      </c>
      <c r="AF13" s="33"/>
      <c r="AG13" s="34">
        <v>450</v>
      </c>
      <c r="AH13" s="34">
        <v>500</v>
      </c>
      <c r="AI13" s="36"/>
      <c r="AJ13" s="34">
        <v>2000</v>
      </c>
      <c r="AK13" s="34">
        <v>1150</v>
      </c>
      <c r="AL13" s="34">
        <v>600</v>
      </c>
      <c r="AM13" s="34">
        <v>450</v>
      </c>
      <c r="AN13" s="34">
        <v>1200</v>
      </c>
      <c r="AO13" s="34">
        <v>1300</v>
      </c>
      <c r="AP13" s="34">
        <v>1850</v>
      </c>
    </row>
    <row r="14" spans="1:42" x14ac:dyDescent="0.25">
      <c r="A14" s="24">
        <v>11</v>
      </c>
      <c r="B14" s="25" t="s">
        <v>39</v>
      </c>
      <c r="C14" s="26"/>
      <c r="D14" s="27" t="s">
        <v>38</v>
      </c>
      <c r="E14" s="28">
        <v>3</v>
      </c>
      <c r="F14" s="28">
        <f>23-E14</f>
        <v>20</v>
      </c>
      <c r="G14" s="29">
        <f>COUNTIF(O14:AU14,"&lt;3000")</f>
        <v>21</v>
      </c>
      <c r="H14" s="29">
        <f>COUNTIF(O14:AX14,"&gt;1500")</f>
        <v>6</v>
      </c>
      <c r="I14" s="29">
        <f>+G14-H14-J14</f>
        <v>6</v>
      </c>
      <c r="J14" s="29">
        <f>COUNTIF(O14:AX14,"&lt;800")</f>
        <v>9</v>
      </c>
      <c r="K14" s="30">
        <f>(G14+E14)/$C$3</f>
        <v>0.8571428571428571</v>
      </c>
      <c r="L14" s="31">
        <f>IF(ISERROR(N14/G14),0, N14/G14)</f>
        <v>1164.2857142857142</v>
      </c>
      <c r="M14" s="32">
        <v>1198</v>
      </c>
      <c r="N14" s="25">
        <f>SUM(O14:AU14)</f>
        <v>24450</v>
      </c>
      <c r="O14" s="34">
        <v>2050</v>
      </c>
      <c r="P14" s="34">
        <v>550</v>
      </c>
      <c r="Q14" s="34">
        <v>1250</v>
      </c>
      <c r="R14" s="33"/>
      <c r="S14" s="34">
        <v>650</v>
      </c>
      <c r="T14" s="34">
        <v>1400</v>
      </c>
      <c r="U14" s="33"/>
      <c r="V14" s="34">
        <v>2000</v>
      </c>
      <c r="W14" s="33"/>
      <c r="X14" s="34">
        <v>1300</v>
      </c>
      <c r="Y14" s="34">
        <v>650</v>
      </c>
      <c r="Z14" s="34">
        <v>1250</v>
      </c>
      <c r="AA14" s="35"/>
      <c r="AB14" s="34">
        <v>1250</v>
      </c>
      <c r="AC14" s="37"/>
      <c r="AD14" s="34">
        <v>2050</v>
      </c>
      <c r="AE14" s="36"/>
      <c r="AF14" s="34">
        <v>550</v>
      </c>
      <c r="AG14" s="34">
        <v>550</v>
      </c>
      <c r="AH14" s="34">
        <v>1950</v>
      </c>
      <c r="AI14" s="34">
        <v>1150</v>
      </c>
      <c r="AJ14" s="34">
        <v>500</v>
      </c>
      <c r="AK14" s="33"/>
      <c r="AL14" s="34">
        <v>400</v>
      </c>
      <c r="AM14" s="34">
        <v>550</v>
      </c>
      <c r="AN14" s="34">
        <v>1900</v>
      </c>
      <c r="AO14" s="34">
        <v>2000</v>
      </c>
      <c r="AP14" s="34">
        <v>500</v>
      </c>
    </row>
    <row r="15" spans="1:42" x14ac:dyDescent="0.25">
      <c r="A15" s="24">
        <v>12</v>
      </c>
      <c r="B15" s="25" t="s">
        <v>40</v>
      </c>
      <c r="C15" s="26"/>
      <c r="D15" s="27" t="s">
        <v>36</v>
      </c>
      <c r="E15" s="28">
        <v>9</v>
      </c>
      <c r="F15" s="28">
        <f>23-E15</f>
        <v>14</v>
      </c>
      <c r="G15" s="29">
        <f>COUNTIF(O15:AU15,"&lt;3000")</f>
        <v>15</v>
      </c>
      <c r="H15" s="29">
        <f>COUNTIF(O15:AX15,"&gt;1500")</f>
        <v>3</v>
      </c>
      <c r="I15" s="29">
        <f>+G15-H15-J15</f>
        <v>7</v>
      </c>
      <c r="J15" s="29">
        <f>COUNTIF(O15:AX15,"&lt;800")</f>
        <v>5</v>
      </c>
      <c r="K15" s="30">
        <f>(G15+E15)/$C$3</f>
        <v>0.8571428571428571</v>
      </c>
      <c r="L15" s="31">
        <f>IF(ISERROR(N15/G15),0, N15/G15)</f>
        <v>1140</v>
      </c>
      <c r="M15" s="32">
        <v>1140</v>
      </c>
      <c r="N15" s="25">
        <f>SUM(O15:AU15)</f>
        <v>17100</v>
      </c>
      <c r="O15" s="34">
        <v>1250</v>
      </c>
      <c r="P15" s="36"/>
      <c r="Q15" s="36"/>
      <c r="R15" s="33"/>
      <c r="S15" s="35"/>
      <c r="T15" s="34">
        <v>2000</v>
      </c>
      <c r="U15" s="35"/>
      <c r="V15" s="34">
        <v>600</v>
      </c>
      <c r="W15" s="34">
        <v>2050</v>
      </c>
      <c r="X15" s="34">
        <v>1200</v>
      </c>
      <c r="Y15" s="35"/>
      <c r="Z15" s="34">
        <v>1350</v>
      </c>
      <c r="AA15" s="35"/>
      <c r="AB15" s="34">
        <v>1350</v>
      </c>
      <c r="AC15" s="37"/>
      <c r="AD15" s="33"/>
      <c r="AE15" s="33"/>
      <c r="AF15" s="34">
        <v>550</v>
      </c>
      <c r="AG15" s="34">
        <v>550</v>
      </c>
      <c r="AH15" s="34">
        <v>1200</v>
      </c>
      <c r="AI15" s="35"/>
      <c r="AJ15" s="36"/>
      <c r="AK15" s="34">
        <v>450</v>
      </c>
      <c r="AL15" s="35"/>
      <c r="AM15" s="34">
        <v>350</v>
      </c>
      <c r="AN15" s="34">
        <v>1100</v>
      </c>
      <c r="AO15" s="34">
        <v>1200</v>
      </c>
      <c r="AP15" s="34">
        <v>1900</v>
      </c>
    </row>
    <row r="16" spans="1:42" x14ac:dyDescent="0.25">
      <c r="A16" s="24">
        <v>13</v>
      </c>
      <c r="B16" s="25" t="s">
        <v>41</v>
      </c>
      <c r="C16" s="26"/>
      <c r="D16" s="27" t="s">
        <v>38</v>
      </c>
      <c r="E16" s="28">
        <v>8</v>
      </c>
      <c r="F16" s="28">
        <f>23-E16</f>
        <v>15</v>
      </c>
      <c r="G16" s="29">
        <f>COUNTIF(O16:AU16,"&lt;3000")</f>
        <v>16</v>
      </c>
      <c r="H16" s="29">
        <f>COUNTIF(O16:AX16,"&gt;1500")</f>
        <v>6</v>
      </c>
      <c r="I16" s="29">
        <f>+G16-H16-J16</f>
        <v>1</v>
      </c>
      <c r="J16" s="29">
        <f>COUNTIF(O16:AX16,"&lt;800")</f>
        <v>9</v>
      </c>
      <c r="K16" s="30">
        <f>(G16+E16)/$C$3</f>
        <v>0.8571428571428571</v>
      </c>
      <c r="L16" s="31">
        <f>IF(ISERROR(N16/G16),0, N16/G16)</f>
        <v>1131.25</v>
      </c>
      <c r="M16" s="32">
        <v>1131</v>
      </c>
      <c r="N16" s="25">
        <f>SUM(O16:AU16)</f>
        <v>18100</v>
      </c>
      <c r="O16" s="34">
        <v>1900</v>
      </c>
      <c r="P16" s="34">
        <v>2000</v>
      </c>
      <c r="Q16" s="33"/>
      <c r="R16" s="34">
        <v>650</v>
      </c>
      <c r="S16" s="35"/>
      <c r="T16" s="34">
        <v>1400</v>
      </c>
      <c r="U16" s="35"/>
      <c r="V16" s="34">
        <v>600</v>
      </c>
      <c r="W16" s="34">
        <v>450</v>
      </c>
      <c r="X16" s="34">
        <v>1950</v>
      </c>
      <c r="Y16" s="35"/>
      <c r="Z16" s="34">
        <v>500</v>
      </c>
      <c r="AA16" s="35"/>
      <c r="AB16" s="33"/>
      <c r="AC16" s="37"/>
      <c r="AD16" s="34">
        <v>1950</v>
      </c>
      <c r="AE16" s="34">
        <v>550</v>
      </c>
      <c r="AF16" s="34">
        <v>550</v>
      </c>
      <c r="AG16" s="34">
        <v>1950</v>
      </c>
      <c r="AH16" s="33"/>
      <c r="AI16" s="35"/>
      <c r="AJ16" s="33"/>
      <c r="AK16" s="33"/>
      <c r="AL16" s="35"/>
      <c r="AM16" s="34">
        <v>600</v>
      </c>
      <c r="AN16" s="34">
        <v>600</v>
      </c>
      <c r="AO16" s="34">
        <v>500</v>
      </c>
      <c r="AP16" s="34">
        <v>1950</v>
      </c>
    </row>
    <row r="17" spans="1:42" x14ac:dyDescent="0.25">
      <c r="A17" s="24">
        <v>14</v>
      </c>
      <c r="B17" s="25" t="s">
        <v>42</v>
      </c>
      <c r="C17" s="26"/>
      <c r="D17" s="27" t="s">
        <v>38</v>
      </c>
      <c r="E17" s="28">
        <v>7</v>
      </c>
      <c r="F17" s="28">
        <f>23-E17</f>
        <v>16</v>
      </c>
      <c r="G17" s="29">
        <f>COUNTIF(O17:AU17,"&lt;3000")</f>
        <v>16</v>
      </c>
      <c r="H17" s="29">
        <f>COUNTIF(O17:AX17,"&gt;1500")</f>
        <v>4</v>
      </c>
      <c r="I17" s="29">
        <f>+G17-H17-J17</f>
        <v>4</v>
      </c>
      <c r="J17" s="29">
        <f>COUNTIF(O17:AX17,"&lt;800")</f>
        <v>8</v>
      </c>
      <c r="K17" s="30">
        <f>(G17+E17)/$C$3</f>
        <v>0.8214285714285714</v>
      </c>
      <c r="L17" s="31">
        <f>IF(ISERROR(N17/G17),0, N17/G17)</f>
        <v>1109.375</v>
      </c>
      <c r="M17" s="32">
        <v>1109</v>
      </c>
      <c r="N17" s="25">
        <f>SUM(O17:AU17)</f>
        <v>17750</v>
      </c>
      <c r="O17" s="33"/>
      <c r="P17" s="34">
        <v>600</v>
      </c>
      <c r="Q17" s="34">
        <v>2000</v>
      </c>
      <c r="R17" s="34">
        <v>500</v>
      </c>
      <c r="S17" s="35"/>
      <c r="T17" s="34">
        <v>1300</v>
      </c>
      <c r="U17" s="35"/>
      <c r="V17" s="34">
        <v>500</v>
      </c>
      <c r="W17" s="34">
        <v>1250</v>
      </c>
      <c r="X17" s="34">
        <v>550</v>
      </c>
      <c r="Y17" s="33"/>
      <c r="Z17" s="34">
        <v>600</v>
      </c>
      <c r="AA17" s="35"/>
      <c r="AB17" s="34">
        <v>500</v>
      </c>
      <c r="AC17" s="37"/>
      <c r="AD17" s="33"/>
      <c r="AE17" s="35"/>
      <c r="AF17" s="34">
        <v>1250</v>
      </c>
      <c r="AG17" s="34">
        <v>650</v>
      </c>
      <c r="AH17" s="36"/>
      <c r="AI17" s="34">
        <v>1950</v>
      </c>
      <c r="AJ17" s="34">
        <v>500</v>
      </c>
      <c r="AK17" s="34">
        <v>1350</v>
      </c>
      <c r="AL17" s="34">
        <v>2100</v>
      </c>
      <c r="AM17" s="34">
        <v>2150</v>
      </c>
      <c r="AN17" s="33"/>
      <c r="AO17" s="33"/>
      <c r="AP17" s="35"/>
    </row>
    <row r="18" spans="1:42" x14ac:dyDescent="0.25">
      <c r="A18" s="24">
        <v>15</v>
      </c>
      <c r="B18" s="25" t="s">
        <v>43</v>
      </c>
      <c r="C18" s="26"/>
      <c r="D18" s="27" t="s">
        <v>38</v>
      </c>
      <c r="E18" s="28">
        <v>8</v>
      </c>
      <c r="F18" s="28">
        <f>23-E18</f>
        <v>15</v>
      </c>
      <c r="G18" s="29">
        <f>COUNTIF(O18:AU18,"&lt;3000")</f>
        <v>18</v>
      </c>
      <c r="H18" s="29">
        <f>COUNTIF(O18:AX18,"&gt;1500")</f>
        <v>2</v>
      </c>
      <c r="I18" s="29">
        <f>+G18-H18-J18</f>
        <v>9</v>
      </c>
      <c r="J18" s="29">
        <f>COUNTIF(O18:AX18,"&lt;800")</f>
        <v>7</v>
      </c>
      <c r="K18" s="30">
        <f>(G18+E18)/$C$3</f>
        <v>0.9285714285714286</v>
      </c>
      <c r="L18" s="31">
        <f>IF(ISERROR(N18/G18),0, N18/G18)</f>
        <v>1088.8888888888889</v>
      </c>
      <c r="M18" s="32">
        <v>1094</v>
      </c>
      <c r="N18" s="25">
        <f>SUM(O18:AU18)</f>
        <v>19600</v>
      </c>
      <c r="O18" s="34">
        <v>500</v>
      </c>
      <c r="P18" s="34">
        <v>1200</v>
      </c>
      <c r="Q18" s="34">
        <v>550</v>
      </c>
      <c r="R18" s="34">
        <v>1250</v>
      </c>
      <c r="S18" s="35"/>
      <c r="T18" s="34">
        <v>1200</v>
      </c>
      <c r="U18" s="35"/>
      <c r="V18" s="34">
        <v>600</v>
      </c>
      <c r="W18" s="34">
        <v>600</v>
      </c>
      <c r="X18" s="34">
        <v>1250</v>
      </c>
      <c r="Y18" s="35"/>
      <c r="Z18" s="34">
        <v>1250</v>
      </c>
      <c r="AA18" s="35"/>
      <c r="AB18" s="34">
        <v>600</v>
      </c>
      <c r="AC18" s="37"/>
      <c r="AD18" s="34">
        <v>550</v>
      </c>
      <c r="AE18" s="34">
        <v>1400</v>
      </c>
      <c r="AF18" s="34">
        <v>1300</v>
      </c>
      <c r="AG18" s="36"/>
      <c r="AH18" s="34">
        <v>1250</v>
      </c>
      <c r="AI18" s="35"/>
      <c r="AJ18" s="34">
        <v>2000</v>
      </c>
      <c r="AK18" s="34">
        <v>2000</v>
      </c>
      <c r="AL18" s="35"/>
      <c r="AM18" s="34">
        <v>700</v>
      </c>
      <c r="AN18" s="34">
        <v>1400</v>
      </c>
      <c r="AO18" s="33"/>
      <c r="AP18" s="33"/>
    </row>
    <row r="19" spans="1:42" x14ac:dyDescent="0.25">
      <c r="A19" s="24">
        <v>16</v>
      </c>
      <c r="B19" s="25" t="s">
        <v>44</v>
      </c>
      <c r="C19" s="26"/>
      <c r="D19" s="27" t="s">
        <v>38</v>
      </c>
      <c r="E19" s="28">
        <v>2</v>
      </c>
      <c r="F19" s="28">
        <f>23-E19</f>
        <v>21</v>
      </c>
      <c r="G19" s="29">
        <f>COUNTIF(O19:AU19,"&lt;3000")</f>
        <v>22</v>
      </c>
      <c r="H19" s="29">
        <f>COUNTIF(O19:AX19,"&gt;1500")</f>
        <v>4</v>
      </c>
      <c r="I19" s="29">
        <f>+G19-H19-J19</f>
        <v>8</v>
      </c>
      <c r="J19" s="29">
        <f>COUNTIF(O19:AX19,"&lt;800")</f>
        <v>10</v>
      </c>
      <c r="K19" s="30">
        <f>(G19+E19)/$C$3</f>
        <v>0.8571428571428571</v>
      </c>
      <c r="L19" s="31">
        <f>IF(ISERROR(N19/G19),0, N19/G19)</f>
        <v>1081.8181818181818</v>
      </c>
      <c r="M19" s="32">
        <v>1105</v>
      </c>
      <c r="N19" s="25">
        <f>SUM(O19:AU19)</f>
        <v>23800</v>
      </c>
      <c r="O19" s="34">
        <v>450</v>
      </c>
      <c r="P19" s="33"/>
      <c r="Q19" s="33"/>
      <c r="R19" s="34">
        <v>1250</v>
      </c>
      <c r="S19" s="34">
        <v>600</v>
      </c>
      <c r="T19" s="34">
        <v>500</v>
      </c>
      <c r="U19" s="34">
        <v>1850</v>
      </c>
      <c r="V19" s="34">
        <v>500</v>
      </c>
      <c r="W19" s="34">
        <v>1250</v>
      </c>
      <c r="X19" s="33"/>
      <c r="Y19" s="33"/>
      <c r="Z19" s="34">
        <v>2000</v>
      </c>
      <c r="AA19" s="36"/>
      <c r="AB19" s="34">
        <v>550</v>
      </c>
      <c r="AC19" s="37"/>
      <c r="AD19" s="34">
        <v>2150</v>
      </c>
      <c r="AE19" s="34">
        <v>650</v>
      </c>
      <c r="AF19" s="34">
        <v>1250</v>
      </c>
      <c r="AG19" s="34">
        <v>550</v>
      </c>
      <c r="AH19" s="34">
        <v>1250</v>
      </c>
      <c r="AI19" s="34">
        <v>1350</v>
      </c>
      <c r="AJ19" s="34">
        <v>1950</v>
      </c>
      <c r="AK19" s="34">
        <v>600</v>
      </c>
      <c r="AL19" s="34">
        <v>1250</v>
      </c>
      <c r="AM19" s="34">
        <v>650</v>
      </c>
      <c r="AN19" s="34">
        <v>1300</v>
      </c>
      <c r="AO19" s="34">
        <v>1300</v>
      </c>
      <c r="AP19" s="34">
        <v>600</v>
      </c>
    </row>
    <row r="20" spans="1:42" x14ac:dyDescent="0.25">
      <c r="A20" s="24">
        <v>17</v>
      </c>
      <c r="B20" s="25" t="s">
        <v>45</v>
      </c>
      <c r="C20" s="26"/>
      <c r="D20" s="27" t="s">
        <v>38</v>
      </c>
      <c r="E20" s="28">
        <v>7</v>
      </c>
      <c r="F20" s="28">
        <f>23-E20</f>
        <v>16</v>
      </c>
      <c r="G20" s="29">
        <f>COUNTIF(O20:AU20,"&lt;3000")</f>
        <v>15</v>
      </c>
      <c r="H20" s="29">
        <f>COUNTIF(O20:AX20,"&gt;1500")</f>
        <v>4</v>
      </c>
      <c r="I20" s="29">
        <f>+G20-H20-J20</f>
        <v>3</v>
      </c>
      <c r="J20" s="29">
        <f>COUNTIF(O20:AX20,"&lt;800")</f>
        <v>8</v>
      </c>
      <c r="K20" s="30">
        <f>(G20+E20)/$C$3</f>
        <v>0.7857142857142857</v>
      </c>
      <c r="L20" s="31">
        <f>IF(ISERROR(N20/G20),0, N20/G20)</f>
        <v>1063.3333333333333</v>
      </c>
      <c r="M20" s="32"/>
      <c r="N20" s="25">
        <f>SUM(O20:AU20)</f>
        <v>15950</v>
      </c>
      <c r="O20" s="33"/>
      <c r="P20" s="34">
        <v>500</v>
      </c>
      <c r="Q20" s="34">
        <v>500</v>
      </c>
      <c r="R20" s="34">
        <v>1900</v>
      </c>
      <c r="S20" s="35"/>
      <c r="T20" s="33"/>
      <c r="U20" s="35"/>
      <c r="V20" s="33"/>
      <c r="W20" s="34">
        <v>600</v>
      </c>
      <c r="X20" s="34">
        <v>1250</v>
      </c>
      <c r="Y20" s="33"/>
      <c r="Z20" s="34">
        <v>500</v>
      </c>
      <c r="AA20" s="35"/>
      <c r="AB20" s="34">
        <v>2000</v>
      </c>
      <c r="AC20" s="37"/>
      <c r="AD20" s="36"/>
      <c r="AE20" s="35"/>
      <c r="AF20" s="34">
        <v>1200</v>
      </c>
      <c r="AG20" s="36"/>
      <c r="AH20" s="34">
        <v>550</v>
      </c>
      <c r="AI20" s="33"/>
      <c r="AJ20" s="34">
        <v>550</v>
      </c>
      <c r="AK20" s="34">
        <v>1900</v>
      </c>
      <c r="AL20" s="34">
        <v>1250</v>
      </c>
      <c r="AM20" s="34">
        <v>2050</v>
      </c>
      <c r="AN20" s="34">
        <v>650</v>
      </c>
      <c r="AO20" s="33"/>
      <c r="AP20" s="34">
        <v>550</v>
      </c>
    </row>
    <row r="21" spans="1:42" x14ac:dyDescent="0.25">
      <c r="A21" s="39"/>
      <c r="B21" s="40" t="s">
        <v>46</v>
      </c>
      <c r="C21" s="41"/>
      <c r="D21" s="41"/>
      <c r="E21" s="42"/>
      <c r="F21" s="43"/>
      <c r="G21" s="44"/>
      <c r="H21" s="44"/>
      <c r="I21" s="44"/>
      <c r="J21" s="44"/>
      <c r="K21" s="45"/>
      <c r="L21" s="46"/>
      <c r="M21" s="47"/>
      <c r="N21" s="48"/>
      <c r="O21" s="49"/>
      <c r="P21" s="50"/>
      <c r="Q21" s="50"/>
      <c r="R21" s="50"/>
      <c r="S21" s="50"/>
      <c r="T21" s="50"/>
      <c r="U21" s="50"/>
      <c r="V21" s="50"/>
      <c r="W21" s="48"/>
      <c r="X21" s="48"/>
      <c r="Y21" s="48"/>
      <c r="Z21" s="48"/>
      <c r="AA21" s="48"/>
      <c r="AB21" s="48"/>
      <c r="AC21" s="51"/>
      <c r="AD21" s="51"/>
      <c r="AE21" s="51"/>
      <c r="AF21" s="51"/>
      <c r="AG21" s="48"/>
      <c r="AH21" s="51"/>
      <c r="AI21" s="51"/>
      <c r="AJ21" s="52"/>
      <c r="AK21" s="50"/>
      <c r="AL21" s="52"/>
      <c r="AM21" s="52"/>
      <c r="AN21" s="48"/>
      <c r="AO21" s="52"/>
      <c r="AP21" s="52"/>
    </row>
    <row r="22" spans="1:42" x14ac:dyDescent="0.25">
      <c r="A22" s="24"/>
      <c r="B22" s="38" t="s">
        <v>47</v>
      </c>
      <c r="C22" s="26"/>
      <c r="D22" s="27" t="s">
        <v>31</v>
      </c>
      <c r="E22" s="28">
        <v>1</v>
      </c>
      <c r="F22" s="28">
        <f>23-E22</f>
        <v>22</v>
      </c>
      <c r="G22" s="29">
        <f>COUNTIF(O22:AU22,"&lt;3000")</f>
        <v>9</v>
      </c>
      <c r="H22" s="29">
        <f>COUNTIF(O22:AX22,"&gt;1500")</f>
        <v>3</v>
      </c>
      <c r="I22" s="29">
        <f>+G22-H22-J22</f>
        <v>3</v>
      </c>
      <c r="J22" s="29">
        <f>COUNTIF(O22:AX22,"&lt;800")</f>
        <v>3</v>
      </c>
      <c r="K22" s="30">
        <f>(G22+E22)/$C$3</f>
        <v>0.35714285714285715</v>
      </c>
      <c r="L22" s="31">
        <f>IF(ISERROR(N22/G22),0, N22/G22)</f>
        <v>1250</v>
      </c>
      <c r="M22" s="32"/>
      <c r="N22" s="25">
        <f>SUM(O22:AU22)</f>
        <v>11250</v>
      </c>
      <c r="O22" s="34">
        <v>2000</v>
      </c>
      <c r="P22" s="33"/>
      <c r="Q22" s="34">
        <v>1300</v>
      </c>
      <c r="R22" s="33"/>
      <c r="S22" s="33"/>
      <c r="T22" s="33"/>
      <c r="U22" s="33"/>
      <c r="V22" s="33"/>
      <c r="W22" s="34">
        <v>550</v>
      </c>
      <c r="X22" s="34">
        <v>1300</v>
      </c>
      <c r="Y22" s="33"/>
      <c r="Z22" s="34">
        <v>1200</v>
      </c>
      <c r="AA22" s="33"/>
      <c r="AB22" s="34">
        <v>1950</v>
      </c>
      <c r="AC22" s="37"/>
      <c r="AD22" s="34">
        <v>450</v>
      </c>
      <c r="AE22" s="34">
        <v>1950</v>
      </c>
      <c r="AF22" s="33"/>
      <c r="AG22" s="33"/>
      <c r="AH22" s="33"/>
      <c r="AI22" s="33"/>
      <c r="AJ22" s="33"/>
      <c r="AK22" s="33"/>
      <c r="AL22" s="33"/>
      <c r="AM22" s="33"/>
      <c r="AN22" s="33"/>
      <c r="AO22" s="34">
        <v>550</v>
      </c>
      <c r="AP22" s="33"/>
    </row>
    <row r="23" spans="1:42" x14ac:dyDescent="0.25">
      <c r="A23" s="24"/>
      <c r="B23" s="53" t="s">
        <v>48</v>
      </c>
      <c r="C23" s="26"/>
      <c r="D23" s="27" t="s">
        <v>31</v>
      </c>
      <c r="E23" s="28">
        <v>0</v>
      </c>
      <c r="F23" s="28">
        <f>23-E23</f>
        <v>23</v>
      </c>
      <c r="G23" s="29">
        <f t="shared" ref="G23:G27" si="1">COUNTIF(O23:AU23,"&lt;3000")</f>
        <v>8</v>
      </c>
      <c r="H23" s="29">
        <f t="shared" ref="H23:H27" si="2">COUNTIF(O23:AX23,"&gt;1500")</f>
        <v>2</v>
      </c>
      <c r="I23" s="29">
        <f t="shared" ref="I23:I27" si="3">+G23-H23-J23</f>
        <v>2</v>
      </c>
      <c r="J23" s="29">
        <f t="shared" ref="J23:J27" si="4">COUNTIF(O23:AX23,"&lt;800")</f>
        <v>4</v>
      </c>
      <c r="K23" s="30">
        <f t="shared" ref="K23:K27" si="5">(G23+E23)/$C$3</f>
        <v>0.2857142857142857</v>
      </c>
      <c r="L23" s="31">
        <f t="shared" ref="L23:L27" si="6">IF(ISERROR(N23/G23),0, N23/G23)</f>
        <v>1025</v>
      </c>
      <c r="M23" s="32"/>
      <c r="N23" s="25">
        <f t="shared" ref="N23:N27" si="7">SUM(O23:AU23)</f>
        <v>8200</v>
      </c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7"/>
      <c r="AD23" s="34">
        <v>500</v>
      </c>
      <c r="AE23" s="33"/>
      <c r="AF23" s="34">
        <v>500</v>
      </c>
      <c r="AG23" s="34">
        <v>1250</v>
      </c>
      <c r="AH23" s="33"/>
      <c r="AI23" s="33"/>
      <c r="AJ23" s="33"/>
      <c r="AK23" s="33"/>
      <c r="AL23" s="34">
        <v>450</v>
      </c>
      <c r="AM23" s="34">
        <v>1800</v>
      </c>
      <c r="AN23" s="34">
        <v>1200</v>
      </c>
      <c r="AO23" s="34">
        <v>2000</v>
      </c>
      <c r="AP23" s="34">
        <v>500</v>
      </c>
    </row>
    <row r="24" spans="1:42" x14ac:dyDescent="0.25">
      <c r="A24" s="24"/>
      <c r="B24" s="53" t="s">
        <v>49</v>
      </c>
      <c r="C24" s="26"/>
      <c r="D24" s="27" t="s">
        <v>50</v>
      </c>
      <c r="E24" s="28">
        <v>0</v>
      </c>
      <c r="F24" s="28">
        <f>23-E24</f>
        <v>23</v>
      </c>
      <c r="G24" s="29">
        <f t="shared" si="1"/>
        <v>4</v>
      </c>
      <c r="H24" s="29">
        <f t="shared" si="2"/>
        <v>1</v>
      </c>
      <c r="I24" s="29">
        <f t="shared" si="3"/>
        <v>0</v>
      </c>
      <c r="J24" s="29">
        <f t="shared" si="4"/>
        <v>3</v>
      </c>
      <c r="K24" s="30">
        <f t="shared" si="5"/>
        <v>0.14285714285714285</v>
      </c>
      <c r="L24" s="31">
        <f t="shared" si="6"/>
        <v>900</v>
      </c>
      <c r="M24" s="32"/>
      <c r="N24" s="25">
        <f t="shared" si="7"/>
        <v>3600</v>
      </c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7"/>
      <c r="AD24" s="33"/>
      <c r="AE24" s="33"/>
      <c r="AF24" s="33"/>
      <c r="AG24" s="33"/>
      <c r="AH24" s="33"/>
      <c r="AI24" s="33"/>
      <c r="AJ24" s="34">
        <v>550</v>
      </c>
      <c r="AK24" s="34">
        <v>500</v>
      </c>
      <c r="AL24" s="33"/>
      <c r="AM24" s="34">
        <v>1950</v>
      </c>
      <c r="AN24" s="34">
        <v>600</v>
      </c>
      <c r="AO24" s="33"/>
      <c r="AP24" s="33"/>
    </row>
    <row r="25" spans="1:42" x14ac:dyDescent="0.25">
      <c r="A25" s="24"/>
      <c r="B25" s="53" t="s">
        <v>51</v>
      </c>
      <c r="C25" s="26"/>
      <c r="D25" s="27" t="s">
        <v>52</v>
      </c>
      <c r="E25" s="28">
        <v>2</v>
      </c>
      <c r="F25" s="28">
        <f t="shared" ref="F25:F27" si="8">23-E25</f>
        <v>21</v>
      </c>
      <c r="G25" s="29">
        <f t="shared" si="1"/>
        <v>7</v>
      </c>
      <c r="H25" s="29">
        <f t="shared" si="2"/>
        <v>0</v>
      </c>
      <c r="I25" s="29">
        <f t="shared" si="3"/>
        <v>0</v>
      </c>
      <c r="J25" s="29">
        <f t="shared" si="4"/>
        <v>7</v>
      </c>
      <c r="K25" s="30">
        <f t="shared" si="5"/>
        <v>0.32142857142857145</v>
      </c>
      <c r="L25" s="31">
        <f t="shared" si="6"/>
        <v>600</v>
      </c>
      <c r="M25" s="32"/>
      <c r="N25" s="25">
        <f t="shared" si="7"/>
        <v>4200</v>
      </c>
      <c r="O25" s="34">
        <v>600</v>
      </c>
      <c r="P25" s="33"/>
      <c r="Q25" s="33"/>
      <c r="R25" s="34">
        <v>600</v>
      </c>
      <c r="S25" s="33"/>
      <c r="T25" s="33"/>
      <c r="U25" s="34">
        <v>650</v>
      </c>
      <c r="V25" s="33"/>
      <c r="W25" s="36"/>
      <c r="X25" s="33"/>
      <c r="Y25" s="33"/>
      <c r="Z25" s="33"/>
      <c r="AA25" s="33"/>
      <c r="AB25" s="33"/>
      <c r="AC25" s="37"/>
      <c r="AD25" s="33"/>
      <c r="AE25" s="33"/>
      <c r="AF25" s="33"/>
      <c r="AG25" s="33"/>
      <c r="AH25" s="33"/>
      <c r="AI25" s="34">
        <v>550</v>
      </c>
      <c r="AJ25" s="36"/>
      <c r="AK25" s="34">
        <v>600</v>
      </c>
      <c r="AL25" s="33"/>
      <c r="AM25" s="34">
        <v>550</v>
      </c>
      <c r="AN25" s="33"/>
      <c r="AO25" s="33"/>
      <c r="AP25" s="34">
        <v>650</v>
      </c>
    </row>
    <row r="26" spans="1:42" x14ac:dyDescent="0.25">
      <c r="A26" s="24"/>
      <c r="B26" s="53" t="s">
        <v>53</v>
      </c>
      <c r="C26" s="26"/>
      <c r="D26" s="27" t="s">
        <v>36</v>
      </c>
      <c r="E26" s="28">
        <v>1</v>
      </c>
      <c r="F26" s="28">
        <f t="shared" si="8"/>
        <v>22</v>
      </c>
      <c r="G26" s="29">
        <f t="shared" si="1"/>
        <v>0</v>
      </c>
      <c r="H26" s="29">
        <f t="shared" si="2"/>
        <v>0</v>
      </c>
      <c r="I26" s="29">
        <f t="shared" si="3"/>
        <v>0</v>
      </c>
      <c r="J26" s="29">
        <f t="shared" si="4"/>
        <v>0</v>
      </c>
      <c r="K26" s="30">
        <f t="shared" si="5"/>
        <v>3.5714285714285712E-2</v>
      </c>
      <c r="L26" s="31">
        <f t="shared" si="6"/>
        <v>0</v>
      </c>
      <c r="M26" s="32"/>
      <c r="N26" s="25">
        <f t="shared" si="7"/>
        <v>0</v>
      </c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7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33"/>
    </row>
    <row r="27" spans="1:42" x14ac:dyDescent="0.25">
      <c r="A27" s="24"/>
      <c r="B27" s="38" t="s">
        <v>54</v>
      </c>
      <c r="C27" s="26"/>
      <c r="D27" s="27" t="s">
        <v>31</v>
      </c>
      <c r="E27" s="28">
        <v>1</v>
      </c>
      <c r="F27" s="28">
        <f t="shared" si="8"/>
        <v>22</v>
      </c>
      <c r="G27" s="29">
        <f t="shared" si="1"/>
        <v>0</v>
      </c>
      <c r="H27" s="29">
        <f t="shared" si="2"/>
        <v>0</v>
      </c>
      <c r="I27" s="29">
        <f t="shared" si="3"/>
        <v>0</v>
      </c>
      <c r="J27" s="29">
        <f t="shared" si="4"/>
        <v>0</v>
      </c>
      <c r="K27" s="30">
        <f t="shared" si="5"/>
        <v>3.5714285714285712E-2</v>
      </c>
      <c r="L27" s="31">
        <f t="shared" si="6"/>
        <v>0</v>
      </c>
      <c r="M27" s="32"/>
      <c r="N27" s="25">
        <f t="shared" si="7"/>
        <v>0</v>
      </c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7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</row>
    <row r="28" spans="1:42" x14ac:dyDescent="0.25">
      <c r="A28" s="39"/>
      <c r="B28" s="54" t="s">
        <v>55</v>
      </c>
      <c r="C28" s="55"/>
      <c r="D28" s="56"/>
      <c r="E28" s="57">
        <f>SUM(E4:E27)</f>
        <v>78</v>
      </c>
      <c r="F28" s="58"/>
      <c r="G28" s="59">
        <f>SUM(G4:G27)/2</f>
        <v>174</v>
      </c>
      <c r="H28" s="59">
        <f>SUM(H4:H27)/2</f>
        <v>52.5</v>
      </c>
      <c r="I28" s="59">
        <f>SUM(I4:I27)/2</f>
        <v>69</v>
      </c>
      <c r="J28" s="59">
        <f>SUM(J4:J27)/2</f>
        <v>52.5</v>
      </c>
      <c r="K28" s="60">
        <f>AVERAGE(K4:K27)</f>
        <v>0.66149068322981386</v>
      </c>
      <c r="L28" s="61"/>
      <c r="M28" s="57"/>
      <c r="N28" s="59">
        <f>SUM(N4:N27)/2500</f>
        <v>174</v>
      </c>
      <c r="O28" s="59">
        <f>COUNTIF(O4:O27,"&gt;100")/2</f>
        <v>7</v>
      </c>
      <c r="P28" s="59">
        <f>COUNTIF(P4:P27,"&gt;100")/2</f>
        <v>7</v>
      </c>
      <c r="Q28" s="59">
        <f>COUNTIF(Q4:Q27,"&gt;100")/2</f>
        <v>7</v>
      </c>
      <c r="R28" s="59">
        <f>COUNTIF(R4:R27,"&gt;100")/2</f>
        <v>7</v>
      </c>
      <c r="S28" s="59">
        <f>COUNTIF(S4:S27,"&gt;100")/2</f>
        <v>4</v>
      </c>
      <c r="T28" s="59">
        <f>COUNTIF(T4:T27,"&gt;100")/2</f>
        <v>7</v>
      </c>
      <c r="U28" s="59">
        <f>COUNTIF(U4:U27,"&gt;100")/2</f>
        <v>3</v>
      </c>
      <c r="V28" s="59">
        <f>COUNTIF(V4:V27,"&gt;100")/2</f>
        <v>7</v>
      </c>
      <c r="W28" s="59">
        <f>COUNTIF(W4:W27,"&gt;100")/2</f>
        <v>8</v>
      </c>
      <c r="X28" s="59">
        <f>COUNTIF(X4:X27,"&gt;100")/2</f>
        <v>7</v>
      </c>
      <c r="Y28" s="59">
        <f>COUNTIF(Y4:Y27,"&gt;100")/2</f>
        <v>2</v>
      </c>
      <c r="Z28" s="59">
        <f>COUNTIF(Z4:Z27,"&gt;100")/2</f>
        <v>8</v>
      </c>
      <c r="AA28" s="59">
        <f>COUNTIF(AA4:AA27,"&gt;100")/2</f>
        <v>3</v>
      </c>
      <c r="AB28" s="59">
        <f>COUNTIF(AB4:AB27,"&gt;100")/2</f>
        <v>8</v>
      </c>
      <c r="AC28" s="59">
        <f>COUNTIF(AC4:AC27,"&gt;100")/2</f>
        <v>0</v>
      </c>
      <c r="AD28" s="59">
        <f>COUNTIF(AD4:AD27,"&gt;100")/2</f>
        <v>6</v>
      </c>
      <c r="AE28" s="59">
        <f>COUNTIF(AE4:AE27,"&gt;100")/2</f>
        <v>6</v>
      </c>
      <c r="AF28" s="59">
        <f>COUNTIF(AF4:AF27,"&gt;100")/2</f>
        <v>8</v>
      </c>
      <c r="AG28" s="59">
        <f>COUNTIF(AG4:AG27,"&gt;100")/2</f>
        <v>8</v>
      </c>
      <c r="AH28" s="59">
        <f>COUNTIF(AH4:AH27,"&gt;100")/2</f>
        <v>7</v>
      </c>
      <c r="AI28" s="59">
        <f>COUNTIF(AI4:AI27,"&gt;100")/2</f>
        <v>6</v>
      </c>
      <c r="AJ28" s="59">
        <f>COUNTIF(AJ4:AJ27,"&gt;100")/2</f>
        <v>6</v>
      </c>
      <c r="AK28" s="59">
        <f>COUNTIF(AK4:AK27,"&gt;100")/2</f>
        <v>7</v>
      </c>
      <c r="AL28" s="59">
        <f>COUNTIF(AL4:AL27,"&gt;100")/2</f>
        <v>6</v>
      </c>
      <c r="AM28" s="59">
        <f>COUNTIF(AM4:AM27,"&gt;100")/2</f>
        <v>9</v>
      </c>
      <c r="AN28" s="59">
        <f>COUNTIF(AN4:AN27,"&gt;100")/2</f>
        <v>8</v>
      </c>
      <c r="AO28" s="59">
        <f>COUNTIF(AO4:AO27,"&gt;100")/2</f>
        <v>5</v>
      </c>
      <c r="AP28" s="59">
        <f>COUNTIF(AP4:AP27,"&gt;100")/2</f>
        <v>7</v>
      </c>
    </row>
    <row r="29" spans="1:42" x14ac:dyDescent="0.25">
      <c r="A29" s="62"/>
      <c r="B29" s="63"/>
      <c r="C29" s="62"/>
      <c r="D29" s="64"/>
      <c r="E29" s="65"/>
      <c r="F29" s="65"/>
      <c r="G29" s="66"/>
      <c r="H29" s="67">
        <f>H28/G28</f>
        <v>0.30172413793103448</v>
      </c>
      <c r="I29" s="67">
        <f>I28/G28</f>
        <v>0.39655172413793105</v>
      </c>
      <c r="J29" s="67">
        <f>J28/G28</f>
        <v>0.30172413793103448</v>
      </c>
      <c r="K29" s="68"/>
      <c r="L29" s="69"/>
      <c r="M29" s="65"/>
      <c r="N29" s="66"/>
      <c r="O29" s="70">
        <f>SUM(O4:O25)</f>
        <v>17500</v>
      </c>
      <c r="P29" s="70">
        <f>SUM(P4:P25)</f>
        <v>17500</v>
      </c>
      <c r="Q29" s="70">
        <f>SUM(Q4:Q25)</f>
        <v>17500</v>
      </c>
      <c r="R29" s="70">
        <f>SUM(R4:R25)</f>
        <v>17500</v>
      </c>
      <c r="S29" s="70">
        <f>SUM(S4:S25)</f>
        <v>10000</v>
      </c>
      <c r="T29" s="70">
        <f>SUM(T4:T25)</f>
        <v>17500</v>
      </c>
      <c r="U29" s="70">
        <f>SUM(U4:U25)</f>
        <v>7500</v>
      </c>
      <c r="V29" s="70">
        <f>SUM(V4:V25)</f>
        <v>17500</v>
      </c>
      <c r="W29" s="70">
        <f>SUM(W4:W25)</f>
        <v>20000</v>
      </c>
      <c r="X29" s="70">
        <f>SUM(X4:X25)</f>
        <v>17500</v>
      </c>
      <c r="Y29" s="70">
        <f>SUM(Y4:Y25)</f>
        <v>5000</v>
      </c>
      <c r="Z29" s="70">
        <f>SUM(Z4:Z25)</f>
        <v>20000</v>
      </c>
      <c r="AA29" s="70">
        <f>SUM(AA4:AA25)</f>
        <v>7500</v>
      </c>
      <c r="AB29" s="70">
        <f>SUM(AB4:AB25)</f>
        <v>20000</v>
      </c>
      <c r="AC29" s="70">
        <f>SUM(AC4:AC25)</f>
        <v>0</v>
      </c>
      <c r="AD29" s="70">
        <f>SUM(AD4:AD25)</f>
        <v>15000</v>
      </c>
      <c r="AE29" s="70">
        <f>SUM(AE4:AE25)</f>
        <v>15000</v>
      </c>
      <c r="AF29" s="70">
        <f>SUM(AF4:AF25)</f>
        <v>20000</v>
      </c>
      <c r="AG29" s="70">
        <f>SUM(AG4:AG25)</f>
        <v>20000</v>
      </c>
      <c r="AH29" s="70">
        <f>SUM(AH4:AH25)</f>
        <v>17500</v>
      </c>
      <c r="AI29" s="70">
        <f>SUM(AI4:AI25)</f>
        <v>15000</v>
      </c>
      <c r="AJ29" s="70">
        <f>SUM(AJ4:AJ25)</f>
        <v>15000</v>
      </c>
      <c r="AK29" s="70">
        <f>SUM(AK4:AK25)</f>
        <v>17500</v>
      </c>
      <c r="AL29" s="70">
        <f>SUM(AL4:AL25)</f>
        <v>15000</v>
      </c>
      <c r="AM29" s="70">
        <f>SUM(AM4:AM25)</f>
        <v>22500</v>
      </c>
      <c r="AN29" s="70">
        <f>SUM(AN4:AN25)</f>
        <v>20000</v>
      </c>
      <c r="AO29" s="70">
        <f>SUM(AO4:AO25)</f>
        <v>12500</v>
      </c>
      <c r="AP29" s="70">
        <f>SUM(AP4:AP25)</f>
        <v>17500</v>
      </c>
    </row>
    <row r="30" spans="1:42" x14ac:dyDescent="0.25">
      <c r="A30" s="62"/>
      <c r="B30" s="71" t="s">
        <v>56</v>
      </c>
      <c r="C30" s="72" t="s">
        <v>57</v>
      </c>
      <c r="D30" s="72" t="s">
        <v>58</v>
      </c>
      <c r="E30" s="72" t="s">
        <v>59</v>
      </c>
      <c r="F30" s="73" t="s">
        <v>11</v>
      </c>
      <c r="G30" s="66"/>
      <c r="H30" s="67"/>
      <c r="I30" s="67"/>
      <c r="J30" s="67"/>
      <c r="K30" s="68"/>
      <c r="L30" s="69"/>
      <c r="M30" s="65"/>
      <c r="N30" s="66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</row>
    <row r="31" spans="1:42" x14ac:dyDescent="0.25">
      <c r="A31" s="62"/>
      <c r="B31" s="74" t="s">
        <v>60</v>
      </c>
      <c r="C31" s="75" t="s">
        <v>61</v>
      </c>
      <c r="D31" s="75" t="s">
        <v>62</v>
      </c>
      <c r="E31" s="75" t="s">
        <v>63</v>
      </c>
      <c r="F31" s="76">
        <f t="shared" ref="F31:F37" si="9">+D31+E31</f>
        <v>2500</v>
      </c>
      <c r="G31" s="66"/>
      <c r="H31" s="67"/>
      <c r="I31" s="67"/>
      <c r="J31" s="67"/>
      <c r="K31" s="68"/>
      <c r="L31" s="69"/>
      <c r="M31" s="65"/>
      <c r="N31" s="66"/>
      <c r="O31" s="70"/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</row>
    <row r="32" spans="1:42" x14ac:dyDescent="0.25">
      <c r="A32" s="62"/>
      <c r="B32" s="74" t="s">
        <v>64</v>
      </c>
      <c r="C32" s="75" t="s">
        <v>65</v>
      </c>
      <c r="D32" s="75" t="s">
        <v>66</v>
      </c>
      <c r="E32" s="75" t="s">
        <v>67</v>
      </c>
      <c r="F32" s="76">
        <f t="shared" si="9"/>
        <v>2500</v>
      </c>
      <c r="G32" s="66"/>
      <c r="H32" s="67"/>
      <c r="I32" s="67"/>
      <c r="J32" s="67"/>
      <c r="K32" s="68"/>
      <c r="L32" s="69"/>
      <c r="M32" s="65"/>
      <c r="N32" s="66"/>
      <c r="O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</row>
    <row r="33" spans="1:42" x14ac:dyDescent="0.25">
      <c r="A33" s="62"/>
      <c r="B33" s="74" t="s">
        <v>68</v>
      </c>
      <c r="C33" s="75" t="s">
        <v>61</v>
      </c>
      <c r="D33" s="75" t="s">
        <v>69</v>
      </c>
      <c r="E33" s="75" t="s">
        <v>70</v>
      </c>
      <c r="F33" s="76">
        <f t="shared" si="9"/>
        <v>2500</v>
      </c>
      <c r="G33" s="66"/>
      <c r="H33" s="67"/>
      <c r="I33" s="67"/>
      <c r="J33" s="67"/>
      <c r="K33" s="68"/>
      <c r="L33" s="69"/>
      <c r="M33" s="65"/>
      <c r="N33" s="66"/>
      <c r="O33" s="70"/>
      <c r="P33" s="70"/>
      <c r="Q33" s="70"/>
      <c r="R33" s="70"/>
      <c r="S33" s="70"/>
      <c r="T33" s="70"/>
      <c r="U33" s="70"/>
      <c r="V33" s="70"/>
      <c r="W33" s="70"/>
      <c r="X33" s="70"/>
      <c r="Y33" s="70"/>
      <c r="Z33" s="70"/>
      <c r="AA33" s="70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</row>
    <row r="34" spans="1:42" x14ac:dyDescent="0.25">
      <c r="A34" s="62"/>
      <c r="B34" s="74" t="s">
        <v>71</v>
      </c>
      <c r="C34" s="75" t="s">
        <v>65</v>
      </c>
      <c r="D34" s="75" t="s">
        <v>72</v>
      </c>
      <c r="E34" s="75" t="s">
        <v>73</v>
      </c>
      <c r="F34" s="76">
        <f t="shared" si="9"/>
        <v>2500</v>
      </c>
      <c r="G34" s="66"/>
      <c r="H34" s="67"/>
      <c r="I34" s="67"/>
      <c r="J34" s="67"/>
      <c r="K34" s="68"/>
      <c r="L34" s="69"/>
      <c r="M34" s="65"/>
      <c r="N34" s="66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</row>
    <row r="35" spans="1:42" x14ac:dyDescent="0.25">
      <c r="A35" s="62"/>
      <c r="B35" s="74" t="s">
        <v>74</v>
      </c>
      <c r="C35" s="75" t="s">
        <v>75</v>
      </c>
      <c r="D35" s="75" t="s">
        <v>67</v>
      </c>
      <c r="E35" s="75" t="s">
        <v>66</v>
      </c>
      <c r="F35" s="76">
        <f t="shared" si="9"/>
        <v>2500</v>
      </c>
      <c r="G35" s="66"/>
      <c r="H35" s="67"/>
      <c r="I35" s="67"/>
      <c r="J35" s="67"/>
      <c r="K35" s="68"/>
      <c r="L35" s="69"/>
      <c r="M35" s="65"/>
      <c r="N35" s="66"/>
      <c r="O35" s="70"/>
      <c r="P35" s="70"/>
      <c r="Q35" s="70"/>
      <c r="R35" s="70"/>
      <c r="S35" s="70"/>
      <c r="T35" s="70"/>
      <c r="U35" s="70"/>
      <c r="V35" s="70"/>
      <c r="W35" s="70"/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</row>
    <row r="36" spans="1:42" x14ac:dyDescent="0.25">
      <c r="A36" s="62"/>
      <c r="B36" s="74" t="s">
        <v>76</v>
      </c>
      <c r="C36" s="75" t="s">
        <v>75</v>
      </c>
      <c r="D36" s="75" t="s">
        <v>77</v>
      </c>
      <c r="E36" s="75" t="s">
        <v>78</v>
      </c>
      <c r="F36" s="76">
        <f t="shared" si="9"/>
        <v>2500</v>
      </c>
      <c r="G36" s="66"/>
      <c r="H36" s="67"/>
      <c r="I36" s="67"/>
      <c r="J36" s="67"/>
      <c r="K36" s="68"/>
      <c r="L36" s="69"/>
      <c r="M36" s="65"/>
      <c r="N36" s="66"/>
      <c r="O36" s="70"/>
      <c r="P36" s="70"/>
      <c r="Q36" s="70"/>
      <c r="R36" s="70"/>
      <c r="S36" s="70"/>
      <c r="T36" s="70"/>
      <c r="U36" s="70"/>
      <c r="V36" s="70"/>
      <c r="W36" s="70"/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0"/>
      <c r="AK36" s="70"/>
      <c r="AL36" s="70"/>
      <c r="AM36" s="70"/>
      <c r="AN36" s="70"/>
      <c r="AO36" s="70"/>
      <c r="AP36" s="70"/>
    </row>
    <row r="37" spans="1:42" x14ac:dyDescent="0.25">
      <c r="A37" s="62"/>
      <c r="B37" s="74" t="s">
        <v>79</v>
      </c>
      <c r="C37" s="75" t="s">
        <v>75</v>
      </c>
      <c r="D37" s="75" t="s">
        <v>80</v>
      </c>
      <c r="E37" s="75" t="s">
        <v>81</v>
      </c>
      <c r="F37" s="76">
        <f t="shared" si="9"/>
        <v>2500</v>
      </c>
      <c r="G37" s="66"/>
      <c r="H37" s="67"/>
      <c r="I37" s="67"/>
      <c r="J37" s="67"/>
      <c r="K37" s="68"/>
      <c r="L37" s="69"/>
      <c r="M37" s="65"/>
      <c r="N37" s="66"/>
      <c r="O37" s="70"/>
      <c r="P37" s="70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0"/>
      <c r="AP37" s="70"/>
    </row>
    <row r="38" spans="1:42" x14ac:dyDescent="0.25">
      <c r="A38" s="62"/>
      <c r="B38" s="71" t="s">
        <v>82</v>
      </c>
      <c r="C38" s="72" t="s">
        <v>57</v>
      </c>
      <c r="D38" s="72" t="s">
        <v>58</v>
      </c>
      <c r="E38" s="72" t="s">
        <v>59</v>
      </c>
      <c r="F38" s="73" t="s">
        <v>11</v>
      </c>
      <c r="G38" s="66"/>
      <c r="H38" s="67"/>
      <c r="I38" s="67"/>
      <c r="J38" s="67"/>
      <c r="K38" s="68"/>
      <c r="L38" s="69"/>
      <c r="M38" s="65"/>
      <c r="N38" s="66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0"/>
      <c r="AG38" s="70"/>
      <c r="AH38" s="70"/>
      <c r="AI38" s="70"/>
      <c r="AJ38" s="70"/>
      <c r="AK38" s="70"/>
      <c r="AL38" s="70"/>
      <c r="AM38" s="70"/>
      <c r="AN38" s="70"/>
      <c r="AO38" s="70"/>
      <c r="AP38" s="70"/>
    </row>
    <row r="39" spans="1:42" x14ac:dyDescent="0.25">
      <c r="A39" s="62"/>
      <c r="B39" s="74" t="s">
        <v>83</v>
      </c>
      <c r="C39" s="75" t="s">
        <v>75</v>
      </c>
      <c r="D39" s="75" t="s">
        <v>67</v>
      </c>
      <c r="E39" s="75" t="s">
        <v>66</v>
      </c>
      <c r="F39" s="76">
        <f t="shared" ref="F39:F43" si="10">+D39+E39</f>
        <v>2500</v>
      </c>
      <c r="G39" s="66"/>
      <c r="H39" s="67"/>
      <c r="I39" s="67"/>
      <c r="J39" s="67"/>
      <c r="K39" s="68"/>
      <c r="L39" s="69"/>
      <c r="M39" s="65"/>
      <c r="N39" s="66"/>
      <c r="O39" s="70"/>
      <c r="P39" s="70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70"/>
      <c r="AD39" s="70"/>
      <c r="AE39" s="70"/>
      <c r="AF39" s="70"/>
      <c r="AG39" s="70"/>
      <c r="AH39" s="70"/>
      <c r="AI39" s="70"/>
      <c r="AJ39" s="70"/>
      <c r="AK39" s="70"/>
      <c r="AL39" s="70"/>
      <c r="AM39" s="70"/>
      <c r="AN39" s="70"/>
      <c r="AO39" s="70"/>
      <c r="AP39" s="70"/>
    </row>
    <row r="40" spans="1:42" x14ac:dyDescent="0.25">
      <c r="A40" s="62"/>
      <c r="B40" s="74" t="s">
        <v>84</v>
      </c>
      <c r="C40" s="75" t="s">
        <v>65</v>
      </c>
      <c r="D40" s="75" t="s">
        <v>78</v>
      </c>
      <c r="E40" s="75" t="s">
        <v>77</v>
      </c>
      <c r="F40" s="76">
        <f t="shared" si="10"/>
        <v>2500</v>
      </c>
      <c r="G40" s="66"/>
      <c r="H40" s="67"/>
      <c r="I40" s="67"/>
      <c r="J40" s="67"/>
      <c r="K40" s="68"/>
      <c r="L40" s="69"/>
      <c r="M40" s="65"/>
      <c r="N40" s="66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0"/>
    </row>
    <row r="41" spans="1:42" x14ac:dyDescent="0.25">
      <c r="A41" s="62"/>
      <c r="B41" s="74" t="s">
        <v>85</v>
      </c>
      <c r="C41" s="75" t="s">
        <v>61</v>
      </c>
      <c r="D41" s="75" t="s">
        <v>70</v>
      </c>
      <c r="E41" s="75" t="s">
        <v>69</v>
      </c>
      <c r="F41" s="76">
        <f t="shared" si="10"/>
        <v>2500</v>
      </c>
      <c r="G41" s="66"/>
      <c r="H41" s="67"/>
      <c r="I41" s="67"/>
      <c r="J41" s="67"/>
      <c r="K41" s="68"/>
      <c r="L41" s="69"/>
      <c r="M41" s="65"/>
      <c r="N41" s="66"/>
      <c r="O41" s="70"/>
      <c r="P41" s="70"/>
      <c r="Q41" s="70"/>
      <c r="R41" s="70"/>
      <c r="S41" s="70"/>
      <c r="T41" s="70"/>
      <c r="U41" s="70"/>
      <c r="V41" s="70"/>
      <c r="W41" s="70"/>
      <c r="X41" s="70"/>
      <c r="Y41" s="70"/>
      <c r="Z41" s="70"/>
      <c r="AA41" s="70"/>
      <c r="AB41" s="70"/>
      <c r="AC41" s="70"/>
      <c r="AD41" s="70"/>
      <c r="AE41" s="70"/>
      <c r="AF41" s="70"/>
      <c r="AG41" s="70"/>
      <c r="AH41" s="70"/>
      <c r="AI41" s="70"/>
      <c r="AJ41" s="70"/>
      <c r="AK41" s="70"/>
      <c r="AL41" s="70"/>
      <c r="AM41" s="70"/>
      <c r="AN41" s="70"/>
      <c r="AO41" s="70"/>
      <c r="AP41" s="70"/>
    </row>
    <row r="42" spans="1:42" x14ac:dyDescent="0.25">
      <c r="A42" s="62"/>
      <c r="B42" s="74" t="s">
        <v>86</v>
      </c>
      <c r="C42" s="75" t="s">
        <v>61</v>
      </c>
      <c r="D42" s="75" t="s">
        <v>69</v>
      </c>
      <c r="E42" s="75" t="s">
        <v>70</v>
      </c>
      <c r="F42" s="76">
        <f t="shared" si="10"/>
        <v>2500</v>
      </c>
      <c r="G42" s="66"/>
      <c r="H42" s="67"/>
      <c r="I42" s="67"/>
      <c r="J42" s="67"/>
      <c r="K42" s="68"/>
      <c r="L42" s="69"/>
      <c r="M42" s="65"/>
      <c r="N42" s="66"/>
      <c r="O42" s="70"/>
      <c r="P42" s="70"/>
      <c r="Q42" s="70"/>
      <c r="R42" s="70"/>
      <c r="S42" s="70"/>
      <c r="T42" s="70"/>
      <c r="U42" s="70"/>
      <c r="V42" s="70"/>
      <c r="W42" s="70"/>
      <c r="X42" s="70"/>
      <c r="Y42" s="70"/>
      <c r="Z42" s="70"/>
      <c r="AA42" s="70"/>
      <c r="AB42" s="70"/>
      <c r="AC42" s="70"/>
      <c r="AD42" s="70"/>
      <c r="AE42" s="70"/>
      <c r="AF42" s="70"/>
      <c r="AG42" s="70"/>
      <c r="AH42" s="70"/>
      <c r="AI42" s="70"/>
      <c r="AJ42" s="70"/>
      <c r="AK42" s="70"/>
      <c r="AL42" s="70"/>
      <c r="AM42" s="70"/>
      <c r="AN42" s="70"/>
      <c r="AO42" s="70"/>
      <c r="AP42" s="70"/>
    </row>
    <row r="43" spans="1:42" x14ac:dyDescent="0.25">
      <c r="A43" s="62"/>
      <c r="B43" s="74" t="s">
        <v>87</v>
      </c>
      <c r="C43" s="75" t="s">
        <v>75</v>
      </c>
      <c r="D43" s="75" t="s">
        <v>67</v>
      </c>
      <c r="E43" s="75" t="s">
        <v>66</v>
      </c>
      <c r="F43" s="76">
        <f t="shared" si="10"/>
        <v>2500</v>
      </c>
      <c r="G43" s="66"/>
      <c r="H43" s="67"/>
      <c r="I43" s="67"/>
      <c r="J43" s="67"/>
      <c r="K43" s="68"/>
      <c r="L43" s="69"/>
      <c r="M43" s="65"/>
      <c r="N43" s="66"/>
      <c r="O43" s="70"/>
      <c r="P43" s="70"/>
      <c r="Q43" s="70"/>
      <c r="R43" s="70"/>
      <c r="S43" s="70"/>
      <c r="T43" s="70"/>
      <c r="U43" s="70"/>
      <c r="V43" s="70"/>
      <c r="W43" s="70"/>
      <c r="X43" s="70"/>
      <c r="Y43" s="70"/>
      <c r="Z43" s="70"/>
      <c r="AA43" s="70"/>
      <c r="AB43" s="70"/>
      <c r="AC43" s="70"/>
      <c r="AD43" s="70"/>
      <c r="AE43" s="70"/>
      <c r="AF43" s="70"/>
      <c r="AG43" s="70"/>
      <c r="AH43" s="70"/>
      <c r="AI43" s="70"/>
      <c r="AJ43" s="70"/>
      <c r="AK43" s="70"/>
      <c r="AL43" s="70"/>
      <c r="AM43" s="70"/>
      <c r="AN43" s="70"/>
      <c r="AO43" s="70"/>
      <c r="AP43" s="70"/>
    </row>
    <row r="44" spans="1:42" x14ac:dyDescent="0.25">
      <c r="A44" s="62"/>
      <c r="B44" s="71" t="s">
        <v>88</v>
      </c>
      <c r="C44" s="72" t="s">
        <v>57</v>
      </c>
      <c r="D44" s="72" t="s">
        <v>58</v>
      </c>
      <c r="E44" s="72" t="s">
        <v>59</v>
      </c>
      <c r="F44" s="73" t="s">
        <v>11</v>
      </c>
      <c r="G44" s="66"/>
      <c r="H44" s="67"/>
      <c r="I44" s="67"/>
      <c r="J44" s="67"/>
      <c r="K44" s="68"/>
      <c r="L44" s="69"/>
      <c r="M44" s="65"/>
      <c r="N44" s="66"/>
      <c r="O44" s="70"/>
      <c r="P44" s="70"/>
      <c r="Q44" s="70"/>
      <c r="R44" s="70"/>
      <c r="S44" s="70"/>
      <c r="T44" s="70"/>
      <c r="U44" s="70"/>
      <c r="V44" s="70"/>
      <c r="W44" s="70"/>
      <c r="X44" s="70"/>
      <c r="Y44" s="70"/>
      <c r="Z44" s="70"/>
      <c r="AA44" s="70"/>
      <c r="AB44" s="70"/>
      <c r="AC44" s="70"/>
      <c r="AD44" s="70"/>
      <c r="AE44" s="70"/>
      <c r="AF44" s="70"/>
      <c r="AG44" s="70"/>
      <c r="AH44" s="70"/>
      <c r="AI44" s="70"/>
      <c r="AJ44" s="70"/>
      <c r="AK44" s="70"/>
      <c r="AL44" s="70"/>
      <c r="AM44" s="70"/>
      <c r="AN44" s="70"/>
      <c r="AO44" s="70"/>
      <c r="AP44" s="70"/>
    </row>
    <row r="45" spans="1:42" x14ac:dyDescent="0.25">
      <c r="A45" s="62"/>
      <c r="B45" s="74" t="s">
        <v>89</v>
      </c>
      <c r="C45" s="75" t="s">
        <v>61</v>
      </c>
      <c r="D45" s="75" t="s">
        <v>62</v>
      </c>
      <c r="E45" s="75" t="s">
        <v>63</v>
      </c>
      <c r="F45" s="76">
        <f t="shared" ref="F45:F52" si="11">+D45+E45</f>
        <v>2500</v>
      </c>
      <c r="G45" s="66"/>
      <c r="H45" s="67"/>
      <c r="I45" s="67"/>
      <c r="J45" s="67"/>
      <c r="K45" s="68"/>
      <c r="L45" s="69"/>
      <c r="M45" s="65"/>
      <c r="N45" s="66"/>
      <c r="O45" s="70"/>
      <c r="P45" s="70"/>
      <c r="Q45" s="70"/>
      <c r="R45" s="70"/>
      <c r="S45" s="70"/>
      <c r="T45" s="70"/>
      <c r="U45" s="70"/>
      <c r="V45" s="70"/>
      <c r="W45" s="70"/>
      <c r="X45" s="70"/>
      <c r="Y45" s="70"/>
      <c r="Z45" s="70"/>
      <c r="AA45" s="70"/>
      <c r="AB45" s="70"/>
      <c r="AC45" s="70"/>
      <c r="AD45" s="70"/>
      <c r="AE45" s="70"/>
      <c r="AF45" s="70"/>
      <c r="AG45" s="70"/>
      <c r="AH45" s="70"/>
      <c r="AI45" s="70"/>
      <c r="AJ45" s="70"/>
      <c r="AK45" s="70"/>
      <c r="AL45" s="70"/>
      <c r="AM45" s="70"/>
      <c r="AN45" s="70"/>
      <c r="AO45" s="70"/>
      <c r="AP45" s="70"/>
    </row>
    <row r="46" spans="1:42" x14ac:dyDescent="0.25">
      <c r="A46" s="62"/>
      <c r="B46" s="74" t="s">
        <v>90</v>
      </c>
      <c r="C46" s="75" t="s">
        <v>65</v>
      </c>
      <c r="D46" s="75" t="s">
        <v>72</v>
      </c>
      <c r="E46" s="75" t="s">
        <v>73</v>
      </c>
      <c r="F46" s="76">
        <f t="shared" si="11"/>
        <v>2500</v>
      </c>
      <c r="G46" s="66"/>
      <c r="H46" s="67"/>
      <c r="I46" s="67"/>
      <c r="J46" s="67"/>
      <c r="K46" s="68"/>
      <c r="L46" s="69"/>
      <c r="M46" s="65"/>
      <c r="N46" s="66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0"/>
    </row>
    <row r="47" spans="1:42" x14ac:dyDescent="0.25">
      <c r="A47" s="62"/>
      <c r="B47" s="74" t="s">
        <v>91</v>
      </c>
      <c r="C47" s="75" t="s">
        <v>65</v>
      </c>
      <c r="D47" s="75" t="s">
        <v>81</v>
      </c>
      <c r="E47" s="75" t="s">
        <v>80</v>
      </c>
      <c r="F47" s="76">
        <f t="shared" si="11"/>
        <v>2500</v>
      </c>
      <c r="G47" s="66"/>
      <c r="H47" s="67"/>
      <c r="I47" s="67"/>
      <c r="J47" s="67"/>
      <c r="K47" s="68"/>
      <c r="L47" s="69"/>
      <c r="M47" s="65"/>
      <c r="N47" s="66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</row>
    <row r="48" spans="1:42" x14ac:dyDescent="0.25">
      <c r="A48" s="62"/>
      <c r="B48" s="74" t="s">
        <v>92</v>
      </c>
      <c r="C48" s="75" t="s">
        <v>75</v>
      </c>
      <c r="D48" s="75" t="s">
        <v>80</v>
      </c>
      <c r="E48" s="75" t="s">
        <v>81</v>
      </c>
      <c r="F48" s="76">
        <f t="shared" si="11"/>
        <v>2500</v>
      </c>
      <c r="G48" s="66"/>
      <c r="H48" s="67"/>
      <c r="I48" s="67"/>
      <c r="J48" s="67"/>
      <c r="K48" s="68"/>
      <c r="L48" s="69"/>
      <c r="M48" s="65"/>
      <c r="N48" s="66"/>
      <c r="O48" s="70"/>
      <c r="P48" s="70"/>
      <c r="Q48" s="70"/>
      <c r="R48" s="70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</row>
    <row r="49" spans="1:42" x14ac:dyDescent="0.25">
      <c r="A49" s="62"/>
      <c r="B49" s="74" t="s">
        <v>93</v>
      </c>
      <c r="C49" s="75" t="s">
        <v>61</v>
      </c>
      <c r="D49" s="75" t="s">
        <v>70</v>
      </c>
      <c r="E49" s="75" t="s">
        <v>69</v>
      </c>
      <c r="F49" s="76">
        <f t="shared" si="11"/>
        <v>2500</v>
      </c>
      <c r="G49" s="66"/>
      <c r="H49" s="67"/>
      <c r="I49" s="67"/>
      <c r="J49" s="67"/>
      <c r="K49" s="68"/>
      <c r="L49" s="69"/>
      <c r="M49" s="65"/>
      <c r="N49" s="66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</row>
    <row r="50" spans="1:42" x14ac:dyDescent="0.25">
      <c r="A50" s="62"/>
      <c r="B50" s="74" t="s">
        <v>94</v>
      </c>
      <c r="C50" s="75" t="s">
        <v>75</v>
      </c>
      <c r="D50" s="75" t="s">
        <v>80</v>
      </c>
      <c r="E50" s="75" t="s">
        <v>81</v>
      </c>
      <c r="F50" s="76">
        <f t="shared" si="11"/>
        <v>2500</v>
      </c>
      <c r="G50" s="66"/>
      <c r="H50" s="67"/>
      <c r="I50" s="67"/>
      <c r="J50" s="67"/>
      <c r="K50" s="68"/>
      <c r="L50" s="69"/>
      <c r="M50" s="65"/>
      <c r="N50" s="66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0"/>
      <c r="Z50" s="70"/>
      <c r="AA50" s="70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</row>
    <row r="51" spans="1:42" x14ac:dyDescent="0.25">
      <c r="A51" s="62"/>
      <c r="B51" s="74" t="s">
        <v>95</v>
      </c>
      <c r="C51" s="75" t="s">
        <v>61</v>
      </c>
      <c r="D51" s="75" t="s">
        <v>69</v>
      </c>
      <c r="E51" s="75" t="s">
        <v>70</v>
      </c>
      <c r="F51" s="76">
        <f t="shared" si="11"/>
        <v>2500</v>
      </c>
      <c r="G51" s="66"/>
      <c r="H51" s="67"/>
      <c r="I51" s="67"/>
      <c r="J51" s="67"/>
      <c r="K51" s="68"/>
      <c r="L51" s="69"/>
      <c r="M51" s="65"/>
      <c r="N51" s="66"/>
      <c r="O51" s="70"/>
      <c r="P51" s="70"/>
      <c r="Q51" s="70"/>
      <c r="R51" s="70"/>
      <c r="S51" s="70"/>
      <c r="T51" s="70"/>
      <c r="U51" s="70"/>
      <c r="V51" s="70"/>
      <c r="W51" s="70"/>
      <c r="X51" s="70"/>
      <c r="Y51" s="70"/>
      <c r="Z51" s="70"/>
      <c r="AA51" s="70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</row>
    <row r="52" spans="1:42" x14ac:dyDescent="0.25">
      <c r="A52" s="62"/>
      <c r="B52" s="74" t="s">
        <v>96</v>
      </c>
      <c r="C52" s="75" t="s">
        <v>61</v>
      </c>
      <c r="D52" s="75" t="s">
        <v>97</v>
      </c>
      <c r="E52" s="75" t="s">
        <v>98</v>
      </c>
      <c r="F52" s="76">
        <f t="shared" si="11"/>
        <v>2500</v>
      </c>
      <c r="G52" s="66"/>
      <c r="H52" s="67"/>
      <c r="I52" s="67"/>
      <c r="J52" s="67"/>
      <c r="K52" s="68"/>
      <c r="L52" s="69"/>
      <c r="M52" s="65"/>
      <c r="N52" s="66"/>
      <c r="O52" s="70"/>
      <c r="P52" s="70"/>
      <c r="Q52" s="70"/>
      <c r="R52" s="70"/>
      <c r="S52" s="70"/>
      <c r="T52" s="70"/>
      <c r="U52" s="70"/>
      <c r="V52" s="70"/>
      <c r="W52" s="70"/>
      <c r="X52" s="70"/>
      <c r="Y52" s="70"/>
      <c r="Z52" s="70"/>
      <c r="AA52" s="70"/>
      <c r="AB52" s="70"/>
      <c r="AC52" s="70"/>
      <c r="AD52" s="70"/>
      <c r="AE52" s="70"/>
      <c r="AF52" s="70"/>
      <c r="AG52" s="70"/>
      <c r="AH52" s="70"/>
      <c r="AI52" s="70"/>
      <c r="AJ52" s="70"/>
      <c r="AK52" s="70"/>
      <c r="AL52" s="70"/>
      <c r="AM52" s="70"/>
      <c r="AN52" s="70"/>
      <c r="AO52" s="70"/>
      <c r="AP52" s="70"/>
    </row>
    <row r="53" spans="1:42" x14ac:dyDescent="0.25">
      <c r="A53" s="62"/>
      <c r="B53" s="71" t="s">
        <v>99</v>
      </c>
      <c r="C53" s="72" t="s">
        <v>57</v>
      </c>
      <c r="D53" s="72" t="s">
        <v>58</v>
      </c>
      <c r="E53" s="72" t="s">
        <v>59</v>
      </c>
      <c r="F53" s="73" t="s">
        <v>11</v>
      </c>
      <c r="G53" s="66"/>
      <c r="H53" s="67"/>
      <c r="I53" s="67"/>
      <c r="J53" s="67"/>
      <c r="K53" s="68"/>
      <c r="L53" s="69"/>
      <c r="M53" s="65"/>
      <c r="N53" s="66"/>
      <c r="O53" s="70"/>
      <c r="P53" s="70"/>
      <c r="Q53" s="70"/>
      <c r="R53" s="70"/>
      <c r="S53" s="70"/>
      <c r="T53" s="70"/>
      <c r="U53" s="70"/>
      <c r="V53" s="70"/>
      <c r="W53" s="70"/>
      <c r="X53" s="70"/>
      <c r="Y53" s="70"/>
      <c r="Z53" s="70"/>
      <c r="AA53" s="70"/>
      <c r="AB53" s="70"/>
      <c r="AC53" s="70"/>
      <c r="AD53" s="70"/>
      <c r="AE53" s="70"/>
      <c r="AF53" s="70"/>
      <c r="AG53" s="70"/>
      <c r="AH53" s="70"/>
      <c r="AI53" s="70"/>
      <c r="AJ53" s="70"/>
      <c r="AK53" s="70"/>
      <c r="AL53" s="70"/>
      <c r="AM53" s="70"/>
      <c r="AN53" s="70"/>
      <c r="AO53" s="70"/>
      <c r="AP53" s="70"/>
    </row>
    <row r="54" spans="1:42" x14ac:dyDescent="0.25">
      <c r="A54" s="62"/>
      <c r="B54" s="74" t="s">
        <v>100</v>
      </c>
      <c r="C54" s="75" t="s">
        <v>61</v>
      </c>
      <c r="D54" s="75" t="s">
        <v>62</v>
      </c>
      <c r="E54" s="75" t="s">
        <v>63</v>
      </c>
      <c r="F54" s="76">
        <f t="shared" ref="F54:F62" si="12">+D54+E54</f>
        <v>2500</v>
      </c>
      <c r="G54" s="66"/>
      <c r="H54" s="67"/>
      <c r="I54" s="67"/>
      <c r="J54" s="67"/>
      <c r="K54" s="68"/>
      <c r="L54" s="69"/>
      <c r="M54" s="65"/>
      <c r="N54" s="66"/>
      <c r="O54" s="70"/>
      <c r="P54" s="70"/>
      <c r="Q54" s="70"/>
      <c r="R54" s="70"/>
      <c r="S54" s="70"/>
      <c r="T54" s="70"/>
      <c r="U54" s="70"/>
      <c r="V54" s="70"/>
      <c r="W54" s="70"/>
      <c r="X54" s="70"/>
      <c r="Y54" s="70"/>
      <c r="Z54" s="70"/>
      <c r="AA54" s="70"/>
      <c r="AB54" s="70"/>
      <c r="AC54" s="70"/>
      <c r="AD54" s="70"/>
      <c r="AE54" s="70"/>
      <c r="AF54" s="70"/>
      <c r="AG54" s="70"/>
      <c r="AH54" s="70"/>
      <c r="AI54" s="70"/>
      <c r="AJ54" s="70"/>
      <c r="AK54" s="70"/>
      <c r="AL54" s="70"/>
      <c r="AM54" s="70"/>
      <c r="AN54" s="70"/>
      <c r="AO54" s="70"/>
      <c r="AP54" s="70"/>
    </row>
    <row r="55" spans="1:42" x14ac:dyDescent="0.25">
      <c r="A55" s="62"/>
      <c r="B55" s="74" t="s">
        <v>101</v>
      </c>
      <c r="C55" s="75" t="s">
        <v>75</v>
      </c>
      <c r="D55" s="75" t="s">
        <v>102</v>
      </c>
      <c r="E55" s="75" t="s">
        <v>103</v>
      </c>
      <c r="F55" s="76">
        <f t="shared" si="12"/>
        <v>2500</v>
      </c>
      <c r="G55" s="66"/>
      <c r="H55" s="67"/>
      <c r="I55" s="67"/>
      <c r="J55" s="67"/>
      <c r="K55" s="68"/>
      <c r="L55" s="69"/>
      <c r="M55" s="65"/>
      <c r="N55" s="66"/>
      <c r="O55" s="70"/>
      <c r="P55" s="70"/>
      <c r="Q55" s="70"/>
      <c r="R55" s="70"/>
      <c r="S55" s="70"/>
      <c r="T55" s="70"/>
      <c r="U55" s="70"/>
      <c r="V55" s="70"/>
      <c r="W55" s="70"/>
      <c r="X55" s="70"/>
      <c r="Y55" s="70"/>
      <c r="Z55" s="70"/>
      <c r="AA55" s="70"/>
      <c r="AB55" s="70"/>
      <c r="AC55" s="70"/>
      <c r="AD55" s="70"/>
      <c r="AE55" s="70"/>
      <c r="AF55" s="70"/>
      <c r="AG55" s="70"/>
      <c r="AH55" s="70"/>
      <c r="AI55" s="70"/>
      <c r="AJ55" s="70"/>
      <c r="AK55" s="70"/>
      <c r="AL55" s="70"/>
      <c r="AM55" s="70"/>
      <c r="AN55" s="70"/>
      <c r="AO55" s="70"/>
      <c r="AP55" s="70"/>
    </row>
    <row r="56" spans="1:42" x14ac:dyDescent="0.25">
      <c r="A56" s="62"/>
      <c r="B56" s="74" t="s">
        <v>104</v>
      </c>
      <c r="C56" s="75" t="s">
        <v>65</v>
      </c>
      <c r="D56" s="75" t="s">
        <v>81</v>
      </c>
      <c r="E56" s="75" t="s">
        <v>80</v>
      </c>
      <c r="F56" s="76">
        <f t="shared" si="12"/>
        <v>2500</v>
      </c>
      <c r="G56" s="66"/>
      <c r="H56" s="67"/>
      <c r="I56" s="67"/>
      <c r="J56" s="67"/>
      <c r="K56" s="68"/>
      <c r="L56" s="69"/>
      <c r="M56" s="65"/>
      <c r="N56" s="66"/>
      <c r="O56" s="70"/>
      <c r="P56" s="70"/>
      <c r="Q56" s="70"/>
      <c r="R56" s="70"/>
      <c r="S56" s="70"/>
      <c r="T56" s="70"/>
      <c r="U56" s="70"/>
      <c r="V56" s="70"/>
      <c r="W56" s="70"/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</row>
    <row r="57" spans="1:42" x14ac:dyDescent="0.25">
      <c r="A57" s="62"/>
      <c r="B57" s="74" t="s">
        <v>105</v>
      </c>
      <c r="C57" s="75" t="s">
        <v>75</v>
      </c>
      <c r="D57" s="75" t="s">
        <v>73</v>
      </c>
      <c r="E57" s="75" t="s">
        <v>72</v>
      </c>
      <c r="F57" s="76">
        <f t="shared" si="12"/>
        <v>2500</v>
      </c>
      <c r="G57" s="66"/>
      <c r="H57" s="67"/>
      <c r="I57" s="67"/>
      <c r="J57" s="67"/>
      <c r="K57" s="68"/>
      <c r="L57" s="69"/>
      <c r="M57" s="65"/>
      <c r="N57" s="66"/>
      <c r="O57" s="70"/>
      <c r="P57" s="70"/>
      <c r="Q57" s="70"/>
      <c r="R57" s="70"/>
      <c r="S57" s="70"/>
      <c r="T57" s="70"/>
      <c r="U57" s="70"/>
      <c r="V57" s="70"/>
      <c r="W57" s="70"/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</row>
    <row r="58" spans="1:42" x14ac:dyDescent="0.25">
      <c r="A58" s="62"/>
      <c r="B58" s="74" t="s">
        <v>106</v>
      </c>
      <c r="C58" s="75" t="s">
        <v>75</v>
      </c>
      <c r="D58" s="75" t="s">
        <v>77</v>
      </c>
      <c r="E58" s="75" t="s">
        <v>78</v>
      </c>
      <c r="F58" s="76">
        <f t="shared" si="12"/>
        <v>2500</v>
      </c>
      <c r="G58" s="66"/>
      <c r="H58" s="67"/>
      <c r="I58" s="67"/>
      <c r="J58" s="67"/>
      <c r="K58" s="68"/>
      <c r="L58" s="69"/>
      <c r="M58" s="65"/>
      <c r="N58" s="66"/>
      <c r="O58" s="70"/>
      <c r="P58" s="70"/>
      <c r="Q58" s="70"/>
      <c r="R58" s="70"/>
      <c r="S58" s="70"/>
      <c r="T58" s="70"/>
      <c r="U58" s="70"/>
      <c r="V58" s="70"/>
      <c r="W58" s="70"/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</row>
    <row r="59" spans="1:42" x14ac:dyDescent="0.25">
      <c r="A59" s="62"/>
      <c r="B59" s="74" t="s">
        <v>107</v>
      </c>
      <c r="C59" s="75" t="s">
        <v>75</v>
      </c>
      <c r="D59" s="75" t="s">
        <v>108</v>
      </c>
      <c r="E59" s="75" t="s">
        <v>109</v>
      </c>
      <c r="F59" s="76">
        <f t="shared" si="12"/>
        <v>2500</v>
      </c>
      <c r="G59" s="66"/>
      <c r="H59" s="67"/>
      <c r="I59" s="67"/>
      <c r="J59" s="67"/>
      <c r="K59" s="68"/>
      <c r="L59" s="69"/>
      <c r="M59" s="65"/>
      <c r="N59" s="66"/>
      <c r="O59" s="70"/>
      <c r="P59" s="70"/>
      <c r="Q59" s="70"/>
      <c r="R59" s="70"/>
      <c r="S59" s="70"/>
      <c r="T59" s="70"/>
      <c r="U59" s="70"/>
      <c r="V59" s="70"/>
      <c r="W59" s="70"/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</row>
    <row r="60" spans="1:42" x14ac:dyDescent="0.25">
      <c r="A60" s="62"/>
      <c r="B60" s="74" t="s">
        <v>110</v>
      </c>
      <c r="C60" s="75" t="s">
        <v>75</v>
      </c>
      <c r="D60" s="75" t="s">
        <v>102</v>
      </c>
      <c r="E60" s="75" t="s">
        <v>103</v>
      </c>
      <c r="F60" s="76">
        <f t="shared" si="12"/>
        <v>2500</v>
      </c>
      <c r="G60" s="66"/>
      <c r="H60" s="67"/>
      <c r="I60" s="67"/>
      <c r="J60" s="67"/>
      <c r="K60" s="68"/>
      <c r="L60" s="69"/>
      <c r="M60" s="65"/>
      <c r="N60" s="66"/>
      <c r="O60" s="70"/>
      <c r="P60" s="70"/>
      <c r="Q60" s="70"/>
      <c r="R60" s="70"/>
      <c r="S60" s="70"/>
      <c r="T60" s="70"/>
      <c r="U60" s="70"/>
      <c r="V60" s="70"/>
      <c r="W60" s="70"/>
      <c r="X60" s="70"/>
      <c r="Y60" s="70"/>
      <c r="Z60" s="70"/>
      <c r="AA60" s="70"/>
      <c r="AB60" s="70"/>
      <c r="AC60" s="70"/>
      <c r="AD60" s="70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</row>
    <row r="61" spans="1:42" x14ac:dyDescent="0.25">
      <c r="A61" s="62"/>
      <c r="B61" s="74" t="s">
        <v>111</v>
      </c>
      <c r="C61" s="75" t="s">
        <v>75</v>
      </c>
      <c r="D61" s="75" t="s">
        <v>112</v>
      </c>
      <c r="E61" s="75" t="s">
        <v>113</v>
      </c>
      <c r="F61" s="76">
        <f t="shared" si="12"/>
        <v>2500</v>
      </c>
      <c r="G61" s="66"/>
      <c r="H61" s="67"/>
      <c r="I61" s="67"/>
      <c r="J61" s="67"/>
      <c r="K61" s="68"/>
      <c r="L61" s="69"/>
      <c r="M61" s="65"/>
      <c r="N61" s="66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</row>
    <row r="62" spans="1:42" x14ac:dyDescent="0.25">
      <c r="A62" s="62"/>
      <c r="B62" s="74" t="s">
        <v>114</v>
      </c>
      <c r="C62" s="75" t="s">
        <v>75</v>
      </c>
      <c r="D62" s="75" t="s">
        <v>77</v>
      </c>
      <c r="E62" s="75" t="s">
        <v>78</v>
      </c>
      <c r="F62" s="76">
        <f t="shared" si="12"/>
        <v>2500</v>
      </c>
      <c r="G62" s="66"/>
      <c r="H62" s="67"/>
      <c r="I62" s="67"/>
      <c r="J62" s="67"/>
      <c r="K62" s="68"/>
      <c r="L62" s="69"/>
      <c r="M62" s="65"/>
      <c r="N62" s="66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</row>
    <row r="63" spans="1:42" x14ac:dyDescent="0.25">
      <c r="A63" s="62"/>
      <c r="B63" s="71" t="s">
        <v>115</v>
      </c>
      <c r="C63" s="72" t="s">
        <v>57</v>
      </c>
      <c r="D63" s="72" t="s">
        <v>58</v>
      </c>
      <c r="E63" s="72" t="s">
        <v>59</v>
      </c>
      <c r="F63" s="73" t="s">
        <v>11</v>
      </c>
      <c r="G63" s="66"/>
      <c r="H63" s="67"/>
      <c r="I63" s="67"/>
      <c r="J63" s="67"/>
      <c r="K63" s="68"/>
      <c r="L63" s="69"/>
      <c r="M63" s="65"/>
      <c r="N63" s="66"/>
      <c r="O63" s="70"/>
      <c r="P63" s="70"/>
      <c r="Q63" s="70"/>
      <c r="R63" s="70"/>
      <c r="S63" s="70"/>
      <c r="T63" s="70"/>
      <c r="U63" s="70"/>
      <c r="V63" s="70"/>
      <c r="W63" s="70"/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</row>
    <row r="64" spans="1:42" x14ac:dyDescent="0.25">
      <c r="A64" s="62"/>
      <c r="B64" s="74" t="s">
        <v>116</v>
      </c>
      <c r="C64" s="75" t="s">
        <v>61</v>
      </c>
      <c r="D64" s="75" t="s">
        <v>117</v>
      </c>
      <c r="E64" s="75" t="s">
        <v>117</v>
      </c>
      <c r="F64" s="76">
        <f t="shared" ref="F64:F69" si="13">+D64+E64</f>
        <v>2500</v>
      </c>
      <c r="G64" s="66"/>
      <c r="H64" s="67"/>
      <c r="I64" s="67"/>
      <c r="J64" s="67"/>
      <c r="K64" s="68"/>
      <c r="L64" s="69"/>
      <c r="M64" s="65"/>
      <c r="N64" s="66"/>
      <c r="O64" s="70"/>
      <c r="P64" s="70"/>
      <c r="Q64" s="70"/>
      <c r="R64" s="70"/>
      <c r="S64" s="70"/>
      <c r="T64" s="70"/>
      <c r="U64" s="70"/>
      <c r="V64" s="70"/>
      <c r="W64" s="70"/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</row>
    <row r="65" spans="1:42" x14ac:dyDescent="0.25">
      <c r="A65" s="62"/>
      <c r="B65" s="74" t="s">
        <v>118</v>
      </c>
      <c r="C65" s="75" t="s">
        <v>75</v>
      </c>
      <c r="D65" s="75" t="s">
        <v>80</v>
      </c>
      <c r="E65" s="75" t="s">
        <v>81</v>
      </c>
      <c r="F65" s="76">
        <f t="shared" si="13"/>
        <v>2500</v>
      </c>
      <c r="G65" s="66"/>
      <c r="H65" s="67"/>
      <c r="I65" s="67"/>
      <c r="J65" s="67"/>
      <c r="K65" s="68"/>
      <c r="L65" s="69"/>
      <c r="M65" s="65"/>
      <c r="N65" s="66"/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</row>
    <row r="66" spans="1:42" x14ac:dyDescent="0.25">
      <c r="A66" s="62"/>
      <c r="B66" s="74" t="s">
        <v>119</v>
      </c>
      <c r="C66" s="75" t="s">
        <v>61</v>
      </c>
      <c r="D66" s="75" t="s">
        <v>70</v>
      </c>
      <c r="E66" s="75" t="s">
        <v>69</v>
      </c>
      <c r="F66" s="76">
        <f t="shared" si="13"/>
        <v>2500</v>
      </c>
      <c r="G66" s="66"/>
      <c r="H66" s="67"/>
      <c r="I66" s="67"/>
      <c r="J66" s="67"/>
      <c r="K66" s="68"/>
      <c r="L66" s="69"/>
      <c r="M66" s="65"/>
      <c r="N66" s="66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</row>
    <row r="67" spans="1:42" x14ac:dyDescent="0.25">
      <c r="A67" s="62"/>
      <c r="B67" s="74" t="s">
        <v>120</v>
      </c>
      <c r="C67" s="75" t="s">
        <v>75</v>
      </c>
      <c r="D67" s="75" t="s">
        <v>102</v>
      </c>
      <c r="E67" s="75" t="s">
        <v>103</v>
      </c>
      <c r="F67" s="76">
        <f t="shared" si="13"/>
        <v>2500</v>
      </c>
      <c r="G67" s="66"/>
      <c r="H67" s="67"/>
      <c r="I67" s="67"/>
      <c r="J67" s="67"/>
      <c r="K67" s="68"/>
      <c r="L67" s="69"/>
      <c r="M67" s="65"/>
      <c r="N67" s="66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0"/>
      <c r="Z67" s="70"/>
      <c r="AA67" s="70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</row>
    <row r="68" spans="1:42" x14ac:dyDescent="0.25">
      <c r="A68" s="62"/>
      <c r="B68" s="74" t="s">
        <v>121</v>
      </c>
      <c r="C68" s="75" t="s">
        <v>61</v>
      </c>
      <c r="D68" s="75" t="s">
        <v>117</v>
      </c>
      <c r="E68" s="75" t="s">
        <v>117</v>
      </c>
      <c r="F68" s="76">
        <f t="shared" si="13"/>
        <v>2500</v>
      </c>
      <c r="G68" s="66"/>
      <c r="H68" s="67"/>
      <c r="I68" s="67"/>
      <c r="J68" s="67"/>
      <c r="K68" s="68"/>
      <c r="L68" s="69"/>
      <c r="M68" s="65"/>
      <c r="N68" s="66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</row>
    <row r="69" spans="1:42" x14ac:dyDescent="0.25">
      <c r="A69" s="62"/>
      <c r="B69" s="74" t="s">
        <v>122</v>
      </c>
      <c r="C69" s="75" t="s">
        <v>65</v>
      </c>
      <c r="D69" s="75" t="s">
        <v>123</v>
      </c>
      <c r="E69" s="75" t="s">
        <v>124</v>
      </c>
      <c r="F69" s="76">
        <f t="shared" si="13"/>
        <v>2500</v>
      </c>
      <c r="G69" s="66"/>
      <c r="H69" s="67"/>
      <c r="I69" s="67"/>
      <c r="J69" s="67"/>
      <c r="K69" s="68"/>
      <c r="L69" s="69"/>
      <c r="M69" s="65"/>
      <c r="N69" s="66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</row>
    <row r="70" spans="1:42" x14ac:dyDescent="0.25">
      <c r="A70" s="62"/>
      <c r="B70" s="71" t="s">
        <v>125</v>
      </c>
      <c r="C70" s="72" t="s">
        <v>57</v>
      </c>
      <c r="D70" s="72" t="s">
        <v>58</v>
      </c>
      <c r="E70" s="72" t="s">
        <v>59</v>
      </c>
      <c r="F70" s="73" t="s">
        <v>11</v>
      </c>
      <c r="G70" s="66"/>
      <c r="H70" s="67"/>
      <c r="I70" s="67"/>
      <c r="J70" s="67"/>
      <c r="K70" s="68"/>
      <c r="L70" s="69"/>
      <c r="M70" s="65"/>
      <c r="N70" s="66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</row>
    <row r="71" spans="1:42" x14ac:dyDescent="0.25">
      <c r="A71" s="62"/>
      <c r="B71" s="74" t="s">
        <v>126</v>
      </c>
      <c r="C71" s="75" t="s">
        <v>65</v>
      </c>
      <c r="D71" s="75" t="s">
        <v>78</v>
      </c>
      <c r="E71" s="75" t="s">
        <v>77</v>
      </c>
      <c r="F71" s="76">
        <f t="shared" ref="F71:F77" si="14">+D71+E71</f>
        <v>2500</v>
      </c>
      <c r="G71" s="66"/>
      <c r="H71" s="67"/>
      <c r="I71" s="67"/>
      <c r="J71" s="67"/>
      <c r="K71" s="68"/>
      <c r="L71" s="69"/>
      <c r="M71" s="65"/>
      <c r="N71" s="66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0"/>
      <c r="Z71" s="70"/>
      <c r="AA71" s="70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</row>
    <row r="72" spans="1:42" x14ac:dyDescent="0.25">
      <c r="A72" s="62"/>
      <c r="B72" s="74" t="s">
        <v>127</v>
      </c>
      <c r="C72" s="75" t="s">
        <v>65</v>
      </c>
      <c r="D72" s="75" t="s">
        <v>103</v>
      </c>
      <c r="E72" s="75" t="s">
        <v>102</v>
      </c>
      <c r="F72" s="76">
        <f t="shared" si="14"/>
        <v>2500</v>
      </c>
      <c r="G72" s="66"/>
      <c r="H72" s="67"/>
      <c r="I72" s="67"/>
      <c r="J72" s="67"/>
      <c r="K72" s="68"/>
      <c r="L72" s="69"/>
      <c r="M72" s="65"/>
      <c r="N72" s="66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0"/>
      <c r="Z72" s="70"/>
      <c r="AA72" s="70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</row>
    <row r="73" spans="1:42" x14ac:dyDescent="0.25">
      <c r="A73" s="62"/>
      <c r="B73" s="74" t="s">
        <v>128</v>
      </c>
      <c r="C73" s="75" t="s">
        <v>61</v>
      </c>
      <c r="D73" s="75" t="s">
        <v>117</v>
      </c>
      <c r="E73" s="75" t="s">
        <v>117</v>
      </c>
      <c r="F73" s="76">
        <f t="shared" si="14"/>
        <v>2500</v>
      </c>
      <c r="G73" s="66"/>
      <c r="H73" s="67"/>
      <c r="I73" s="67"/>
      <c r="J73" s="67"/>
      <c r="K73" s="68"/>
      <c r="L73" s="69"/>
      <c r="M73" s="65"/>
      <c r="N73" s="66"/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0"/>
      <c r="Z73" s="70"/>
      <c r="AA73" s="70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</row>
    <row r="74" spans="1:42" x14ac:dyDescent="0.25">
      <c r="A74" s="62"/>
      <c r="B74" s="74" t="s">
        <v>129</v>
      </c>
      <c r="C74" s="75" t="s">
        <v>65</v>
      </c>
      <c r="D74" s="75" t="s">
        <v>81</v>
      </c>
      <c r="E74" s="75" t="s">
        <v>80</v>
      </c>
      <c r="F74" s="76">
        <f t="shared" si="14"/>
        <v>2500</v>
      </c>
      <c r="G74" s="66"/>
      <c r="H74" s="67"/>
      <c r="I74" s="67"/>
      <c r="J74" s="67"/>
      <c r="K74" s="68"/>
      <c r="L74" s="69"/>
      <c r="M74" s="65"/>
      <c r="N74" s="66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0"/>
      <c r="Z74" s="70"/>
      <c r="AA74" s="70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</row>
    <row r="75" spans="1:42" x14ac:dyDescent="0.25">
      <c r="A75" s="62"/>
      <c r="B75" s="74" t="s">
        <v>130</v>
      </c>
      <c r="C75" s="75" t="s">
        <v>61</v>
      </c>
      <c r="D75" s="75" t="s">
        <v>62</v>
      </c>
      <c r="E75" s="75" t="s">
        <v>63</v>
      </c>
      <c r="F75" s="76">
        <f t="shared" si="14"/>
        <v>2500</v>
      </c>
      <c r="G75" s="66"/>
      <c r="H75" s="67"/>
      <c r="I75" s="67"/>
      <c r="J75" s="67"/>
      <c r="K75" s="68"/>
      <c r="L75" s="69"/>
      <c r="M75" s="65"/>
      <c r="N75" s="66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0"/>
      <c r="Z75" s="70"/>
      <c r="AA75" s="70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</row>
    <row r="76" spans="1:42" x14ac:dyDescent="0.25">
      <c r="A76" s="62"/>
      <c r="B76" s="74" t="s">
        <v>131</v>
      </c>
      <c r="C76" s="75" t="s">
        <v>75</v>
      </c>
      <c r="D76" s="75" t="s">
        <v>67</v>
      </c>
      <c r="E76" s="75" t="s">
        <v>66</v>
      </c>
      <c r="F76" s="76">
        <f t="shared" si="14"/>
        <v>2500</v>
      </c>
      <c r="G76" s="66"/>
      <c r="H76" s="67"/>
      <c r="I76" s="67"/>
      <c r="J76" s="67"/>
      <c r="K76" s="68"/>
      <c r="L76" s="69"/>
      <c r="M76" s="65"/>
      <c r="N76" s="66"/>
      <c r="O76" s="70"/>
      <c r="P76" s="70"/>
      <c r="Q76" s="70"/>
      <c r="R76" s="70"/>
      <c r="S76" s="70"/>
      <c r="T76" s="70"/>
      <c r="U76" s="70"/>
      <c r="V76" s="70"/>
      <c r="W76" s="70"/>
      <c r="X76" s="70"/>
      <c r="Y76" s="70"/>
      <c r="Z76" s="70"/>
      <c r="AA76" s="70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</row>
    <row r="77" spans="1:42" x14ac:dyDescent="0.25">
      <c r="A77" s="62"/>
      <c r="B77" s="74" t="s">
        <v>132</v>
      </c>
      <c r="C77" s="75" t="s">
        <v>65</v>
      </c>
      <c r="D77" s="75" t="s">
        <v>81</v>
      </c>
      <c r="E77" s="75" t="s">
        <v>80</v>
      </c>
      <c r="F77" s="76">
        <f t="shared" si="14"/>
        <v>2500</v>
      </c>
      <c r="G77" s="66"/>
      <c r="H77" s="67"/>
      <c r="I77" s="67"/>
      <c r="J77" s="67"/>
      <c r="K77" s="68"/>
      <c r="L77" s="69"/>
      <c r="M77" s="65"/>
      <c r="N77" s="66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</row>
    <row r="78" spans="1:42" x14ac:dyDescent="0.25">
      <c r="A78" s="62"/>
      <c r="B78" s="63" t="s">
        <v>133</v>
      </c>
      <c r="C78" s="62"/>
      <c r="D78" s="64"/>
      <c r="E78" s="65"/>
      <c r="F78" s="65"/>
      <c r="G78" s="66"/>
      <c r="H78" s="67"/>
      <c r="I78" s="67"/>
      <c r="J78" s="67"/>
      <c r="K78" s="68"/>
      <c r="L78" s="69"/>
      <c r="M78" s="65"/>
      <c r="N78" s="66"/>
      <c r="O78" s="70"/>
      <c r="P78" s="70"/>
      <c r="Q78" s="70"/>
      <c r="R78" s="70"/>
      <c r="S78" s="70"/>
      <c r="T78" s="70"/>
      <c r="U78" s="70"/>
      <c r="V78" s="70"/>
      <c r="W78" s="70"/>
      <c r="X78" s="70"/>
      <c r="Y78" s="70"/>
      <c r="Z78" s="70"/>
      <c r="AA78" s="70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</row>
    <row r="79" spans="1:42" x14ac:dyDescent="0.25">
      <c r="A79" s="62"/>
      <c r="B79" s="71" t="s">
        <v>134</v>
      </c>
      <c r="C79" s="72" t="s">
        <v>57</v>
      </c>
      <c r="D79" s="72" t="s">
        <v>58</v>
      </c>
      <c r="E79" s="72" t="s">
        <v>59</v>
      </c>
      <c r="F79" s="73" t="s">
        <v>11</v>
      </c>
      <c r="G79" s="66"/>
      <c r="H79" s="67"/>
      <c r="I79" s="67"/>
      <c r="J79" s="67"/>
      <c r="K79" s="68"/>
      <c r="L79" s="69"/>
      <c r="M79" s="65"/>
      <c r="N79" s="66"/>
      <c r="O79" s="70"/>
      <c r="P79" s="70"/>
      <c r="Q79" s="70"/>
      <c r="R79" s="70"/>
      <c r="S79" s="70"/>
      <c r="T79" s="70"/>
      <c r="U79" s="70"/>
      <c r="V79" s="70"/>
      <c r="W79" s="70"/>
      <c r="X79" s="70"/>
      <c r="Y79" s="70"/>
      <c r="Z79" s="70"/>
      <c r="AA79" s="70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</row>
    <row r="80" spans="1:42" x14ac:dyDescent="0.25">
      <c r="A80" s="62"/>
      <c r="B80" s="74" t="s">
        <v>135</v>
      </c>
      <c r="C80" s="75" t="s">
        <v>61</v>
      </c>
      <c r="D80" s="75" t="s">
        <v>117</v>
      </c>
      <c r="E80" s="75" t="s">
        <v>117</v>
      </c>
      <c r="F80" s="76">
        <f t="shared" ref="F80:F85" si="15">+D80+E80</f>
        <v>2500</v>
      </c>
      <c r="G80" s="66"/>
      <c r="H80" s="67"/>
      <c r="I80" s="67"/>
      <c r="J80" s="67"/>
      <c r="K80" s="68"/>
      <c r="L80" s="69"/>
      <c r="M80" s="65"/>
      <c r="N80" s="66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0"/>
      <c r="Z80" s="70"/>
      <c r="AA80" s="70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</row>
    <row r="81" spans="1:42" x14ac:dyDescent="0.25">
      <c r="A81" s="62"/>
      <c r="B81" s="74" t="s">
        <v>136</v>
      </c>
      <c r="C81" s="75" t="s">
        <v>61</v>
      </c>
      <c r="D81" s="75" t="s">
        <v>63</v>
      </c>
      <c r="E81" s="75" t="s">
        <v>62</v>
      </c>
      <c r="F81" s="76">
        <f t="shared" si="15"/>
        <v>2500</v>
      </c>
      <c r="G81" s="66"/>
      <c r="H81" s="67"/>
      <c r="I81" s="67"/>
      <c r="J81" s="67"/>
      <c r="K81" s="68"/>
      <c r="L81" s="69"/>
      <c r="M81" s="65"/>
      <c r="N81" s="66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</row>
    <row r="82" spans="1:42" x14ac:dyDescent="0.25">
      <c r="A82" s="62"/>
      <c r="B82" s="74" t="s">
        <v>137</v>
      </c>
      <c r="C82" s="75" t="s">
        <v>75</v>
      </c>
      <c r="D82" s="75" t="s">
        <v>67</v>
      </c>
      <c r="E82" s="75" t="s">
        <v>66</v>
      </c>
      <c r="F82" s="76">
        <f t="shared" si="15"/>
        <v>2500</v>
      </c>
      <c r="G82" s="66"/>
      <c r="H82" s="67"/>
      <c r="I82" s="67"/>
      <c r="J82" s="67"/>
      <c r="K82" s="68"/>
      <c r="L82" s="69"/>
      <c r="M82" s="65"/>
      <c r="N82" s="66"/>
      <c r="O82" s="70"/>
      <c r="P82" s="70"/>
      <c r="Q82" s="70"/>
      <c r="R82" s="70"/>
      <c r="S82" s="70"/>
      <c r="T82" s="70"/>
      <c r="U82" s="70"/>
      <c r="V82" s="70"/>
      <c r="W82" s="70"/>
      <c r="X82" s="70"/>
      <c r="Y82" s="70"/>
      <c r="Z82" s="70"/>
      <c r="AA82" s="70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</row>
    <row r="83" spans="1:42" x14ac:dyDescent="0.25">
      <c r="A83" s="62"/>
      <c r="B83" s="74" t="s">
        <v>138</v>
      </c>
      <c r="C83" s="75" t="s">
        <v>65</v>
      </c>
      <c r="D83" s="75" t="s">
        <v>78</v>
      </c>
      <c r="E83" s="75" t="s">
        <v>77</v>
      </c>
      <c r="F83" s="76">
        <f t="shared" si="15"/>
        <v>2500</v>
      </c>
      <c r="G83" s="66"/>
      <c r="H83" s="67"/>
      <c r="I83" s="67"/>
      <c r="J83" s="67"/>
      <c r="K83" s="68"/>
      <c r="L83" s="69"/>
      <c r="M83" s="65"/>
      <c r="N83" s="66"/>
      <c r="O83" s="70"/>
      <c r="P83" s="70"/>
      <c r="Q83" s="70"/>
      <c r="R83" s="70"/>
      <c r="S83" s="70"/>
      <c r="T83" s="70"/>
      <c r="U83" s="70"/>
      <c r="V83" s="70"/>
      <c r="W83" s="70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</row>
    <row r="84" spans="1:42" x14ac:dyDescent="0.25">
      <c r="A84" s="62"/>
      <c r="B84" s="74" t="s">
        <v>139</v>
      </c>
      <c r="C84" s="75" t="s">
        <v>65</v>
      </c>
      <c r="D84" s="75" t="s">
        <v>78</v>
      </c>
      <c r="E84" s="75" t="s">
        <v>77</v>
      </c>
      <c r="F84" s="76">
        <f t="shared" si="15"/>
        <v>2500</v>
      </c>
      <c r="G84" s="66"/>
      <c r="H84" s="67"/>
      <c r="I84" s="67"/>
      <c r="J84" s="67"/>
      <c r="K84" s="68"/>
      <c r="L84" s="69"/>
      <c r="M84" s="65"/>
      <c r="N84" s="66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</row>
    <row r="85" spans="1:42" x14ac:dyDescent="0.25">
      <c r="A85" s="62"/>
      <c r="B85" s="74" t="s">
        <v>140</v>
      </c>
      <c r="C85" s="75" t="s">
        <v>65</v>
      </c>
      <c r="D85" s="75" t="s">
        <v>66</v>
      </c>
      <c r="E85" s="75" t="s">
        <v>67</v>
      </c>
      <c r="F85" s="76">
        <f t="shared" si="15"/>
        <v>2500</v>
      </c>
      <c r="G85" s="66"/>
      <c r="H85" s="67"/>
      <c r="I85" s="67"/>
      <c r="J85" s="67"/>
      <c r="K85" s="68"/>
      <c r="L85" s="69"/>
      <c r="M85" s="65"/>
      <c r="N85" s="66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</row>
    <row r="86" spans="1:42" x14ac:dyDescent="0.25">
      <c r="A86" s="62"/>
      <c r="B86" s="63" t="s">
        <v>141</v>
      </c>
      <c r="C86" s="62"/>
      <c r="D86" s="64"/>
      <c r="E86" s="65"/>
      <c r="F86" s="65"/>
      <c r="G86" s="66"/>
      <c r="H86" s="67"/>
      <c r="I86" s="67"/>
      <c r="J86" s="67"/>
      <c r="K86" s="68"/>
      <c r="L86" s="69"/>
      <c r="M86" s="65"/>
      <c r="N86" s="66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</row>
    <row r="87" spans="1:42" x14ac:dyDescent="0.25">
      <c r="A87" s="62"/>
      <c r="B87" s="71" t="s">
        <v>142</v>
      </c>
      <c r="C87" s="72" t="s">
        <v>57</v>
      </c>
      <c r="D87" s="72" t="s">
        <v>58</v>
      </c>
      <c r="E87" s="72" t="s">
        <v>59</v>
      </c>
      <c r="F87" s="73" t="s">
        <v>11</v>
      </c>
      <c r="G87" s="66"/>
      <c r="H87" s="67"/>
      <c r="I87" s="67"/>
      <c r="J87" s="67"/>
      <c r="K87" s="68"/>
      <c r="L87" s="69"/>
      <c r="M87" s="65"/>
      <c r="N87" s="66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</row>
    <row r="88" spans="1:42" x14ac:dyDescent="0.25">
      <c r="A88" s="62"/>
      <c r="B88" s="74" t="s">
        <v>143</v>
      </c>
      <c r="C88" s="75" t="s">
        <v>75</v>
      </c>
      <c r="D88" s="75" t="s">
        <v>77</v>
      </c>
      <c r="E88" s="75" t="s">
        <v>78</v>
      </c>
      <c r="F88" s="76">
        <f t="shared" ref="F88:F93" si="16">+D88+E88</f>
        <v>2500</v>
      </c>
      <c r="G88" s="66"/>
      <c r="H88" s="67"/>
      <c r="I88" s="67"/>
      <c r="J88" s="67"/>
      <c r="K88" s="68"/>
      <c r="L88" s="69"/>
      <c r="M88" s="65"/>
      <c r="N88" s="66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</row>
    <row r="89" spans="1:42" x14ac:dyDescent="0.25">
      <c r="A89" s="62"/>
      <c r="B89" s="74" t="s">
        <v>144</v>
      </c>
      <c r="C89" s="75" t="s">
        <v>75</v>
      </c>
      <c r="D89" s="75" t="s">
        <v>80</v>
      </c>
      <c r="E89" s="75" t="s">
        <v>81</v>
      </c>
      <c r="F89" s="76">
        <f t="shared" si="16"/>
        <v>2500</v>
      </c>
      <c r="G89" s="66"/>
      <c r="H89" s="67"/>
      <c r="I89" s="67"/>
      <c r="J89" s="67"/>
      <c r="K89" s="68"/>
      <c r="L89" s="69"/>
      <c r="M89" s="65"/>
      <c r="N89" s="66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</row>
    <row r="90" spans="1:42" x14ac:dyDescent="0.25">
      <c r="A90" s="62"/>
      <c r="B90" s="74" t="s">
        <v>145</v>
      </c>
      <c r="C90" s="75" t="s">
        <v>61</v>
      </c>
      <c r="D90" s="75" t="s">
        <v>69</v>
      </c>
      <c r="E90" s="75" t="s">
        <v>70</v>
      </c>
      <c r="F90" s="76">
        <f t="shared" si="16"/>
        <v>2500</v>
      </c>
      <c r="G90" s="66"/>
      <c r="H90" s="67"/>
      <c r="I90" s="67"/>
      <c r="J90" s="67"/>
      <c r="K90" s="68"/>
      <c r="L90" s="69"/>
      <c r="M90" s="65"/>
      <c r="N90" s="66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</row>
    <row r="91" spans="1:42" x14ac:dyDescent="0.25">
      <c r="A91" s="62"/>
      <c r="B91" s="74" t="s">
        <v>146</v>
      </c>
      <c r="C91" s="75" t="s">
        <v>61</v>
      </c>
      <c r="D91" s="75" t="s">
        <v>63</v>
      </c>
      <c r="E91" s="75" t="s">
        <v>62</v>
      </c>
      <c r="F91" s="76">
        <f t="shared" si="16"/>
        <v>2500</v>
      </c>
      <c r="G91" s="66"/>
      <c r="H91" s="67"/>
      <c r="I91" s="67"/>
      <c r="J91" s="67"/>
      <c r="K91" s="68"/>
      <c r="L91" s="69"/>
      <c r="M91" s="65"/>
      <c r="N91" s="66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</row>
    <row r="92" spans="1:42" x14ac:dyDescent="0.25">
      <c r="A92" s="62"/>
      <c r="B92" s="74" t="s">
        <v>147</v>
      </c>
      <c r="C92" s="75" t="s">
        <v>75</v>
      </c>
      <c r="D92" s="75" t="s">
        <v>77</v>
      </c>
      <c r="E92" s="75" t="s">
        <v>78</v>
      </c>
      <c r="F92" s="76">
        <f t="shared" si="16"/>
        <v>2500</v>
      </c>
      <c r="G92" s="66"/>
      <c r="H92" s="67"/>
      <c r="I92" s="67"/>
      <c r="J92" s="67"/>
      <c r="K92" s="68"/>
      <c r="L92" s="69"/>
      <c r="M92" s="65"/>
      <c r="N92" s="66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</row>
    <row r="93" spans="1:42" x14ac:dyDescent="0.25">
      <c r="A93" s="62"/>
      <c r="B93" s="74" t="s">
        <v>148</v>
      </c>
      <c r="C93" s="75" t="s">
        <v>61</v>
      </c>
      <c r="D93" s="75" t="s">
        <v>62</v>
      </c>
      <c r="E93" s="75" t="s">
        <v>63</v>
      </c>
      <c r="F93" s="76">
        <f t="shared" si="16"/>
        <v>2500</v>
      </c>
      <c r="G93" s="66"/>
      <c r="H93" s="67"/>
      <c r="I93" s="67"/>
      <c r="J93" s="67"/>
      <c r="K93" s="68"/>
      <c r="L93" s="69"/>
      <c r="M93" s="65"/>
      <c r="N93" s="66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</row>
    <row r="94" spans="1:42" x14ac:dyDescent="0.25">
      <c r="A94" s="62"/>
      <c r="B94" s="63" t="s">
        <v>149</v>
      </c>
      <c r="C94" s="62"/>
      <c r="D94" s="64"/>
      <c r="E94" s="65"/>
      <c r="F94" s="65"/>
      <c r="G94" s="66"/>
      <c r="H94" s="67"/>
      <c r="I94" s="67"/>
      <c r="J94" s="67"/>
      <c r="K94" s="68"/>
      <c r="L94" s="69"/>
      <c r="M94" s="65"/>
      <c r="N94" s="66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</row>
    <row r="95" spans="1:42" x14ac:dyDescent="0.25">
      <c r="A95" s="62"/>
      <c r="B95" s="71" t="s">
        <v>150</v>
      </c>
      <c r="C95" s="72" t="s">
        <v>57</v>
      </c>
      <c r="D95" s="72" t="s">
        <v>58</v>
      </c>
      <c r="E95" s="72" t="s">
        <v>59</v>
      </c>
      <c r="F95" s="73" t="s">
        <v>11</v>
      </c>
      <c r="G95" s="66"/>
      <c r="H95" s="67"/>
      <c r="I95" s="67"/>
      <c r="J95" s="67"/>
      <c r="K95" s="68"/>
      <c r="L95" s="69"/>
      <c r="M95" s="65"/>
      <c r="N95" s="66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</row>
    <row r="96" spans="1:42" x14ac:dyDescent="0.25">
      <c r="A96" s="62"/>
      <c r="B96" s="74" t="s">
        <v>151</v>
      </c>
      <c r="C96" s="75" t="s">
        <v>61</v>
      </c>
      <c r="D96" s="75" t="s">
        <v>69</v>
      </c>
      <c r="E96" s="75" t="s">
        <v>70</v>
      </c>
      <c r="F96" s="76">
        <f t="shared" ref="F96:F102" si="17">+D96+E96</f>
        <v>2500</v>
      </c>
      <c r="G96" s="66"/>
      <c r="H96" s="67"/>
      <c r="I96" s="67"/>
      <c r="J96" s="67"/>
      <c r="K96" s="68"/>
      <c r="L96" s="69"/>
      <c r="M96" s="65"/>
      <c r="N96" s="66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</row>
    <row r="97" spans="1:42" x14ac:dyDescent="0.25">
      <c r="A97" s="62"/>
      <c r="B97" s="74" t="s">
        <v>152</v>
      </c>
      <c r="C97" s="75" t="s">
        <v>61</v>
      </c>
      <c r="D97" s="75" t="s">
        <v>62</v>
      </c>
      <c r="E97" s="75" t="s">
        <v>63</v>
      </c>
      <c r="F97" s="76">
        <f t="shared" si="17"/>
        <v>2500</v>
      </c>
      <c r="G97" s="66"/>
      <c r="H97" s="67"/>
      <c r="I97" s="67"/>
      <c r="J97" s="67"/>
      <c r="K97" s="68"/>
      <c r="L97" s="69"/>
      <c r="M97" s="65"/>
      <c r="N97" s="66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</row>
    <row r="98" spans="1:42" x14ac:dyDescent="0.25">
      <c r="A98" s="62"/>
      <c r="B98" s="74" t="s">
        <v>153</v>
      </c>
      <c r="C98" s="75" t="s">
        <v>61</v>
      </c>
      <c r="D98" s="75" t="s">
        <v>70</v>
      </c>
      <c r="E98" s="75" t="s">
        <v>69</v>
      </c>
      <c r="F98" s="76">
        <f t="shared" si="17"/>
        <v>2500</v>
      </c>
      <c r="G98" s="66"/>
      <c r="H98" s="67"/>
      <c r="I98" s="67"/>
      <c r="J98" s="67"/>
      <c r="K98" s="68"/>
      <c r="L98" s="69"/>
      <c r="M98" s="65"/>
      <c r="N98" s="66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</row>
    <row r="99" spans="1:42" x14ac:dyDescent="0.25">
      <c r="A99" s="62"/>
      <c r="B99" s="74" t="s">
        <v>154</v>
      </c>
      <c r="C99" s="75" t="s">
        <v>65</v>
      </c>
      <c r="D99" s="75" t="s">
        <v>78</v>
      </c>
      <c r="E99" s="75" t="s">
        <v>77</v>
      </c>
      <c r="F99" s="76">
        <f t="shared" si="17"/>
        <v>2500</v>
      </c>
      <c r="G99" s="66"/>
      <c r="H99" s="67"/>
      <c r="I99" s="67"/>
      <c r="J99" s="67"/>
      <c r="K99" s="68"/>
      <c r="L99" s="69"/>
      <c r="M99" s="65"/>
      <c r="N99" s="66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</row>
    <row r="100" spans="1:42" x14ac:dyDescent="0.25">
      <c r="A100" s="62"/>
      <c r="B100" s="74" t="s">
        <v>155</v>
      </c>
      <c r="C100" s="75" t="s">
        <v>65</v>
      </c>
      <c r="D100" s="75" t="s">
        <v>66</v>
      </c>
      <c r="E100" s="75" t="s">
        <v>67</v>
      </c>
      <c r="F100" s="76">
        <f t="shared" si="17"/>
        <v>2500</v>
      </c>
      <c r="G100" s="66"/>
      <c r="H100" s="67"/>
      <c r="I100" s="67"/>
      <c r="J100" s="67"/>
      <c r="K100" s="68"/>
      <c r="L100" s="69"/>
      <c r="M100" s="65"/>
      <c r="N100" s="66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</row>
    <row r="101" spans="1:42" x14ac:dyDescent="0.25">
      <c r="A101" s="62"/>
      <c r="B101" s="74" t="s">
        <v>156</v>
      </c>
      <c r="C101" s="75" t="s">
        <v>75</v>
      </c>
      <c r="D101" s="75" t="s">
        <v>77</v>
      </c>
      <c r="E101" s="75" t="s">
        <v>78</v>
      </c>
      <c r="F101" s="76">
        <f t="shared" si="17"/>
        <v>2500</v>
      </c>
      <c r="G101" s="66"/>
      <c r="H101" s="67"/>
      <c r="I101" s="67"/>
      <c r="J101" s="67"/>
      <c r="K101" s="68"/>
      <c r="L101" s="69"/>
      <c r="M101" s="65"/>
      <c r="N101" s="66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</row>
    <row r="102" spans="1:42" x14ac:dyDescent="0.25">
      <c r="A102" s="62"/>
      <c r="B102" s="74" t="s">
        <v>157</v>
      </c>
      <c r="C102" s="75" t="s">
        <v>61</v>
      </c>
      <c r="D102" s="75" t="s">
        <v>117</v>
      </c>
      <c r="E102" s="75" t="s">
        <v>117</v>
      </c>
      <c r="F102" s="76">
        <f t="shared" si="17"/>
        <v>2500</v>
      </c>
      <c r="G102" s="66"/>
      <c r="H102" s="67"/>
      <c r="I102" s="67"/>
      <c r="J102" s="67"/>
      <c r="K102" s="68"/>
      <c r="L102" s="69"/>
      <c r="M102" s="65"/>
      <c r="N102" s="66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</row>
    <row r="103" spans="1:42" x14ac:dyDescent="0.25">
      <c r="A103" s="62"/>
      <c r="B103" s="63" t="s">
        <v>158</v>
      </c>
      <c r="C103" s="62"/>
      <c r="D103" s="64"/>
      <c r="E103" s="65"/>
      <c r="F103" s="65"/>
      <c r="G103" s="66"/>
      <c r="H103" s="67"/>
      <c r="I103" s="67"/>
      <c r="J103" s="67"/>
      <c r="K103" s="68"/>
      <c r="L103" s="69"/>
      <c r="M103" s="65"/>
      <c r="N103" s="66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</row>
    <row r="104" spans="1:42" x14ac:dyDescent="0.25">
      <c r="A104" s="62"/>
      <c r="B104" s="71" t="s">
        <v>159</v>
      </c>
      <c r="C104" s="72" t="s">
        <v>57</v>
      </c>
      <c r="D104" s="72" t="s">
        <v>58</v>
      </c>
      <c r="E104" s="72" t="s">
        <v>59</v>
      </c>
      <c r="F104" s="73" t="s">
        <v>11</v>
      </c>
      <c r="G104" s="66"/>
      <c r="H104" s="67"/>
      <c r="I104" s="67"/>
      <c r="J104" s="67"/>
      <c r="K104" s="68"/>
      <c r="L104" s="69"/>
      <c r="M104" s="65"/>
      <c r="N104" s="66"/>
      <c r="O104" s="70"/>
      <c r="P104" s="70"/>
      <c r="Q104" s="70"/>
      <c r="R104" s="70"/>
      <c r="S104" s="70"/>
      <c r="T104" s="70"/>
      <c r="U104" s="70"/>
      <c r="V104" s="70"/>
      <c r="W104" s="70"/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  <c r="AN104" s="70"/>
      <c r="AO104" s="70"/>
      <c r="AP104" s="70"/>
    </row>
    <row r="105" spans="1:42" x14ac:dyDescent="0.25">
      <c r="A105" s="62"/>
      <c r="B105" s="74" t="s">
        <v>160</v>
      </c>
      <c r="C105" s="75" t="s">
        <v>75</v>
      </c>
      <c r="D105" s="75" t="s">
        <v>77</v>
      </c>
      <c r="E105" s="75" t="s">
        <v>78</v>
      </c>
      <c r="F105" s="76">
        <f t="shared" ref="F105:F112" si="18">+D105+E105</f>
        <v>2500</v>
      </c>
      <c r="G105" s="66"/>
      <c r="H105" s="67"/>
      <c r="I105" s="67"/>
      <c r="J105" s="67"/>
      <c r="K105" s="68"/>
      <c r="L105" s="69"/>
      <c r="M105" s="65"/>
      <c r="N105" s="66"/>
      <c r="O105" s="70"/>
      <c r="P105" s="70"/>
      <c r="Q105" s="70"/>
      <c r="R105" s="70"/>
      <c r="S105" s="70"/>
      <c r="T105" s="70"/>
      <c r="U105" s="70"/>
      <c r="V105" s="70"/>
      <c r="W105" s="70"/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  <c r="AN105" s="70"/>
      <c r="AO105" s="70"/>
      <c r="AP105" s="70"/>
    </row>
    <row r="106" spans="1:42" x14ac:dyDescent="0.25">
      <c r="A106" s="62"/>
      <c r="B106" s="74" t="s">
        <v>161</v>
      </c>
      <c r="C106" s="75" t="s">
        <v>75</v>
      </c>
      <c r="D106" s="75" t="s">
        <v>102</v>
      </c>
      <c r="E106" s="75" t="s">
        <v>103</v>
      </c>
      <c r="F106" s="76">
        <f t="shared" si="18"/>
        <v>2500</v>
      </c>
      <c r="G106" s="66"/>
      <c r="H106" s="67"/>
      <c r="I106" s="67"/>
      <c r="J106" s="67"/>
      <c r="K106" s="68"/>
      <c r="L106" s="69"/>
      <c r="M106" s="65"/>
      <c r="N106" s="66"/>
      <c r="O106" s="70"/>
      <c r="P106" s="70"/>
      <c r="Q106" s="70"/>
      <c r="R106" s="70"/>
      <c r="S106" s="70"/>
      <c r="T106" s="70"/>
      <c r="U106" s="70"/>
      <c r="V106" s="70"/>
      <c r="W106" s="70"/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  <c r="AN106" s="70"/>
      <c r="AO106" s="70"/>
      <c r="AP106" s="70"/>
    </row>
    <row r="107" spans="1:42" x14ac:dyDescent="0.25">
      <c r="A107" s="62"/>
      <c r="B107" s="74" t="s">
        <v>162</v>
      </c>
      <c r="C107" s="75" t="s">
        <v>61</v>
      </c>
      <c r="D107" s="75" t="s">
        <v>117</v>
      </c>
      <c r="E107" s="75" t="s">
        <v>117</v>
      </c>
      <c r="F107" s="76">
        <f t="shared" si="18"/>
        <v>2500</v>
      </c>
      <c r="G107" s="66"/>
      <c r="H107" s="67"/>
      <c r="I107" s="67"/>
      <c r="J107" s="67"/>
      <c r="K107" s="68"/>
      <c r="L107" s="69"/>
      <c r="M107" s="65"/>
      <c r="N107" s="66"/>
      <c r="O107" s="70"/>
      <c r="P107" s="70"/>
      <c r="Q107" s="70"/>
      <c r="R107" s="70"/>
      <c r="S107" s="70"/>
      <c r="T107" s="70"/>
      <c r="U107" s="70"/>
      <c r="V107" s="70"/>
      <c r="W107" s="70"/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  <c r="AN107" s="70"/>
      <c r="AO107" s="70"/>
      <c r="AP107" s="70"/>
    </row>
    <row r="108" spans="1:42" x14ac:dyDescent="0.25">
      <c r="A108" s="62"/>
      <c r="B108" s="74" t="s">
        <v>163</v>
      </c>
      <c r="C108" s="75" t="s">
        <v>65</v>
      </c>
      <c r="D108" s="75" t="s">
        <v>78</v>
      </c>
      <c r="E108" s="75" t="s">
        <v>77</v>
      </c>
      <c r="F108" s="76">
        <f t="shared" si="18"/>
        <v>2500</v>
      </c>
      <c r="G108" s="66"/>
      <c r="H108" s="67"/>
      <c r="I108" s="67"/>
      <c r="J108" s="67"/>
      <c r="K108" s="68"/>
      <c r="L108" s="69"/>
      <c r="M108" s="65"/>
      <c r="N108" s="66"/>
      <c r="O108" s="70"/>
      <c r="P108" s="70"/>
      <c r="Q108" s="70"/>
      <c r="R108" s="70"/>
      <c r="S108" s="70"/>
      <c r="T108" s="70"/>
      <c r="U108" s="70"/>
      <c r="V108" s="70"/>
      <c r="W108" s="70"/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  <c r="AN108" s="70"/>
      <c r="AO108" s="70"/>
      <c r="AP108" s="70"/>
    </row>
    <row r="109" spans="1:42" x14ac:dyDescent="0.25">
      <c r="A109" s="62"/>
      <c r="B109" s="74" t="s">
        <v>164</v>
      </c>
      <c r="C109" s="75" t="s">
        <v>61</v>
      </c>
      <c r="D109" s="75" t="s">
        <v>62</v>
      </c>
      <c r="E109" s="75" t="s">
        <v>63</v>
      </c>
      <c r="F109" s="76">
        <f t="shared" si="18"/>
        <v>2500</v>
      </c>
      <c r="G109" s="66"/>
      <c r="H109" s="67"/>
      <c r="I109" s="67"/>
      <c r="J109" s="67"/>
      <c r="K109" s="68"/>
      <c r="L109" s="69"/>
      <c r="M109" s="65"/>
      <c r="N109" s="66"/>
      <c r="O109" s="70"/>
      <c r="P109" s="70"/>
      <c r="Q109" s="70"/>
      <c r="R109" s="70"/>
      <c r="S109" s="70"/>
      <c r="T109" s="70"/>
      <c r="U109" s="70"/>
      <c r="V109" s="70"/>
      <c r="W109" s="70"/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  <c r="AN109" s="70"/>
      <c r="AO109" s="70"/>
      <c r="AP109" s="70"/>
    </row>
    <row r="110" spans="1:42" x14ac:dyDescent="0.25">
      <c r="A110" s="62"/>
      <c r="B110" s="74" t="s">
        <v>165</v>
      </c>
      <c r="C110" s="75" t="s">
        <v>65</v>
      </c>
      <c r="D110" s="75" t="s">
        <v>103</v>
      </c>
      <c r="E110" s="75" t="s">
        <v>102</v>
      </c>
      <c r="F110" s="76">
        <f t="shared" si="18"/>
        <v>2500</v>
      </c>
      <c r="G110" s="66"/>
      <c r="H110" s="67"/>
      <c r="I110" s="67"/>
      <c r="J110" s="67"/>
      <c r="K110" s="68"/>
      <c r="L110" s="69"/>
      <c r="M110" s="65"/>
      <c r="N110" s="66"/>
      <c r="O110" s="70"/>
      <c r="P110" s="70"/>
      <c r="Q110" s="70"/>
      <c r="R110" s="70"/>
      <c r="S110" s="70"/>
      <c r="T110" s="70"/>
      <c r="U110" s="70"/>
      <c r="V110" s="70"/>
      <c r="W110" s="70"/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  <c r="AN110" s="70"/>
      <c r="AO110" s="70"/>
      <c r="AP110" s="70"/>
    </row>
    <row r="111" spans="1:42" x14ac:dyDescent="0.25">
      <c r="A111" s="62"/>
      <c r="B111" s="74" t="s">
        <v>166</v>
      </c>
      <c r="C111" s="75" t="s">
        <v>75</v>
      </c>
      <c r="D111" s="75" t="s">
        <v>73</v>
      </c>
      <c r="E111" s="75" t="s">
        <v>72</v>
      </c>
      <c r="F111" s="76">
        <f t="shared" si="18"/>
        <v>2500</v>
      </c>
      <c r="G111" s="66"/>
      <c r="H111" s="67"/>
      <c r="I111" s="67"/>
      <c r="J111" s="67"/>
      <c r="K111" s="68"/>
      <c r="L111" s="69"/>
      <c r="M111" s="65"/>
      <c r="N111" s="66"/>
      <c r="O111" s="70"/>
      <c r="P111" s="70"/>
      <c r="Q111" s="70"/>
      <c r="R111" s="70"/>
      <c r="S111" s="70"/>
      <c r="T111" s="70"/>
      <c r="U111" s="70"/>
      <c r="V111" s="70"/>
      <c r="W111" s="70"/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  <c r="AN111" s="70"/>
      <c r="AO111" s="70"/>
      <c r="AP111" s="70"/>
    </row>
    <row r="112" spans="1:42" x14ac:dyDescent="0.25">
      <c r="A112" s="62"/>
      <c r="B112" s="74" t="s">
        <v>167</v>
      </c>
      <c r="C112" s="75" t="s">
        <v>75</v>
      </c>
      <c r="D112" s="75" t="s">
        <v>77</v>
      </c>
      <c r="E112" s="75" t="s">
        <v>78</v>
      </c>
      <c r="F112" s="76">
        <f t="shared" si="18"/>
        <v>2500</v>
      </c>
      <c r="G112" s="66"/>
      <c r="H112" s="67"/>
      <c r="I112" s="67"/>
      <c r="J112" s="67"/>
      <c r="K112" s="68"/>
      <c r="L112" s="69"/>
      <c r="M112" s="65"/>
      <c r="N112" s="66"/>
      <c r="O112" s="70"/>
      <c r="P112" s="70"/>
      <c r="Q112" s="70"/>
      <c r="R112" s="70"/>
      <c r="S112" s="70"/>
      <c r="T112" s="70"/>
      <c r="U112" s="70"/>
      <c r="V112" s="70"/>
      <c r="W112" s="70"/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  <c r="AN112" s="70"/>
      <c r="AO112" s="70"/>
      <c r="AP112" s="70"/>
    </row>
    <row r="113" spans="1:42" x14ac:dyDescent="0.25">
      <c r="A113" s="62"/>
      <c r="B113" s="63" t="s">
        <v>168</v>
      </c>
      <c r="C113" s="62"/>
      <c r="D113" s="64"/>
      <c r="E113" s="65"/>
      <c r="F113" s="65"/>
      <c r="G113" s="66"/>
      <c r="H113" s="67"/>
      <c r="I113" s="67"/>
      <c r="J113" s="67"/>
      <c r="K113" s="68"/>
      <c r="L113" s="69"/>
      <c r="M113" s="65"/>
      <c r="N113" s="66"/>
      <c r="O113" s="70"/>
      <c r="P113" s="70"/>
      <c r="Q113" s="70"/>
      <c r="R113" s="70"/>
      <c r="S113" s="70"/>
      <c r="T113" s="70"/>
      <c r="U113" s="70"/>
      <c r="V113" s="70"/>
      <c r="W113" s="70"/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  <c r="AN113" s="70"/>
      <c r="AO113" s="70"/>
      <c r="AP113" s="70"/>
    </row>
    <row r="114" spans="1:42" x14ac:dyDescent="0.25">
      <c r="A114" s="62"/>
      <c r="B114" s="71" t="s">
        <v>169</v>
      </c>
      <c r="C114" s="72" t="s">
        <v>57</v>
      </c>
      <c r="D114" s="72" t="s">
        <v>58</v>
      </c>
      <c r="E114" s="72" t="s">
        <v>59</v>
      </c>
      <c r="F114" s="73" t="s">
        <v>11</v>
      </c>
      <c r="G114" s="66"/>
      <c r="H114" s="67"/>
      <c r="I114" s="67"/>
      <c r="J114" s="67"/>
      <c r="K114" s="68"/>
      <c r="L114" s="69"/>
      <c r="M114" s="65"/>
      <c r="N114" s="66"/>
      <c r="O114" s="70"/>
      <c r="P114" s="70"/>
      <c r="Q114" s="70"/>
      <c r="R114" s="70"/>
      <c r="S114" s="70"/>
      <c r="T114" s="70"/>
      <c r="U114" s="70"/>
      <c r="V114" s="70"/>
      <c r="W114" s="70"/>
      <c r="X114" s="70"/>
      <c r="Y114" s="70"/>
      <c r="Z114" s="70"/>
      <c r="AA114" s="70"/>
      <c r="AB114" s="70"/>
      <c r="AC114" s="70"/>
      <c r="AD114" s="70"/>
      <c r="AE114" s="70"/>
      <c r="AF114" s="70"/>
      <c r="AG114" s="70"/>
      <c r="AH114" s="70"/>
      <c r="AI114" s="70"/>
      <c r="AJ114" s="70"/>
      <c r="AK114" s="70"/>
      <c r="AL114" s="70"/>
      <c r="AM114" s="70"/>
      <c r="AN114" s="70"/>
      <c r="AO114" s="70"/>
      <c r="AP114" s="70"/>
    </row>
    <row r="115" spans="1:42" x14ac:dyDescent="0.25">
      <c r="A115" s="62"/>
      <c r="B115" s="74" t="s">
        <v>170</v>
      </c>
      <c r="C115" s="75" t="s">
        <v>61</v>
      </c>
      <c r="D115" s="75" t="s">
        <v>70</v>
      </c>
      <c r="E115" s="75" t="s">
        <v>69</v>
      </c>
      <c r="F115" s="76">
        <f t="shared" ref="F115:F122" si="19">+D115+E115</f>
        <v>2500</v>
      </c>
      <c r="G115" s="66"/>
      <c r="H115" s="67"/>
      <c r="I115" s="67"/>
      <c r="J115" s="67"/>
      <c r="K115" s="68"/>
      <c r="L115" s="69"/>
      <c r="M115" s="65"/>
      <c r="N115" s="66"/>
      <c r="O115" s="70"/>
      <c r="P115" s="70"/>
      <c r="Q115" s="70"/>
      <c r="R115" s="70"/>
      <c r="S115" s="70"/>
      <c r="T115" s="70"/>
      <c r="U115" s="70"/>
      <c r="V115" s="70"/>
      <c r="W115" s="70"/>
      <c r="X115" s="70"/>
      <c r="Y115" s="70"/>
      <c r="Z115" s="70"/>
      <c r="AA115" s="70"/>
      <c r="AB115" s="70"/>
      <c r="AC115" s="70"/>
      <c r="AD115" s="70"/>
      <c r="AE115" s="70"/>
      <c r="AF115" s="70"/>
      <c r="AG115" s="70"/>
      <c r="AH115" s="70"/>
      <c r="AI115" s="70"/>
      <c r="AJ115" s="70"/>
      <c r="AK115" s="70"/>
      <c r="AL115" s="70"/>
      <c r="AM115" s="70"/>
      <c r="AN115" s="70"/>
      <c r="AO115" s="70"/>
      <c r="AP115" s="70"/>
    </row>
    <row r="116" spans="1:42" x14ac:dyDescent="0.25">
      <c r="A116" s="62"/>
      <c r="B116" s="74" t="s">
        <v>171</v>
      </c>
      <c r="C116" s="75" t="s">
        <v>61</v>
      </c>
      <c r="D116" s="75" t="s">
        <v>117</v>
      </c>
      <c r="E116" s="75" t="s">
        <v>117</v>
      </c>
      <c r="F116" s="76">
        <f t="shared" si="19"/>
        <v>2500</v>
      </c>
      <c r="G116" s="66"/>
      <c r="H116" s="67"/>
      <c r="I116" s="67"/>
      <c r="J116" s="67"/>
      <c r="K116" s="68"/>
      <c r="L116" s="69"/>
      <c r="M116" s="65"/>
      <c r="N116" s="66"/>
      <c r="O116" s="70"/>
      <c r="P116" s="70"/>
      <c r="Q116" s="70"/>
      <c r="R116" s="70"/>
      <c r="S116" s="70"/>
      <c r="T116" s="70"/>
      <c r="U116" s="70"/>
      <c r="V116" s="70"/>
      <c r="W116" s="70"/>
      <c r="X116" s="70"/>
      <c r="Y116" s="70"/>
      <c r="Z116" s="70"/>
      <c r="AA116" s="70"/>
      <c r="AB116" s="70"/>
      <c r="AC116" s="70"/>
      <c r="AD116" s="70"/>
      <c r="AE116" s="70"/>
      <c r="AF116" s="70"/>
      <c r="AG116" s="70"/>
      <c r="AH116" s="70"/>
      <c r="AI116" s="70"/>
      <c r="AJ116" s="70"/>
      <c r="AK116" s="70"/>
      <c r="AL116" s="70"/>
      <c r="AM116" s="70"/>
      <c r="AN116" s="70"/>
      <c r="AO116" s="70"/>
      <c r="AP116" s="70"/>
    </row>
    <row r="117" spans="1:42" x14ac:dyDescent="0.25">
      <c r="A117" s="62"/>
      <c r="B117" s="74" t="s">
        <v>172</v>
      </c>
      <c r="C117" s="75" t="s">
        <v>75</v>
      </c>
      <c r="D117" s="75" t="s">
        <v>67</v>
      </c>
      <c r="E117" s="75" t="s">
        <v>66</v>
      </c>
      <c r="F117" s="76">
        <f t="shared" si="19"/>
        <v>2500</v>
      </c>
      <c r="G117" s="66"/>
      <c r="H117" s="67"/>
      <c r="I117" s="67"/>
      <c r="J117" s="67"/>
      <c r="K117" s="68"/>
      <c r="L117" s="69"/>
      <c r="M117" s="65"/>
      <c r="N117" s="66"/>
      <c r="O117" s="70"/>
      <c r="P117" s="70"/>
      <c r="Q117" s="70"/>
      <c r="R117" s="70"/>
      <c r="S117" s="70"/>
      <c r="T117" s="70"/>
      <c r="U117" s="70"/>
      <c r="V117" s="70"/>
      <c r="W117" s="70"/>
      <c r="X117" s="70"/>
      <c r="Y117" s="70"/>
      <c r="Z117" s="70"/>
      <c r="AA117" s="70"/>
      <c r="AB117" s="70"/>
      <c r="AC117" s="70"/>
      <c r="AD117" s="70"/>
      <c r="AE117" s="70"/>
      <c r="AF117" s="70"/>
      <c r="AG117" s="70"/>
      <c r="AH117" s="70"/>
      <c r="AI117" s="70"/>
      <c r="AJ117" s="70"/>
      <c r="AK117" s="70"/>
      <c r="AL117" s="70"/>
      <c r="AM117" s="70"/>
      <c r="AN117" s="70"/>
      <c r="AO117" s="70"/>
      <c r="AP117" s="70"/>
    </row>
    <row r="118" spans="1:42" x14ac:dyDescent="0.25">
      <c r="A118" s="62"/>
      <c r="B118" s="74" t="s">
        <v>173</v>
      </c>
      <c r="C118" s="75" t="s">
        <v>65</v>
      </c>
      <c r="D118" s="75" t="s">
        <v>78</v>
      </c>
      <c r="E118" s="75" t="s">
        <v>77</v>
      </c>
      <c r="F118" s="76">
        <f t="shared" si="19"/>
        <v>2500</v>
      </c>
      <c r="G118" s="66"/>
      <c r="H118" s="67"/>
      <c r="I118" s="67"/>
      <c r="J118" s="67"/>
      <c r="K118" s="68"/>
      <c r="L118" s="69"/>
      <c r="M118" s="65"/>
      <c r="N118" s="66"/>
      <c r="O118" s="70"/>
      <c r="P118" s="70"/>
      <c r="Q118" s="70"/>
      <c r="R118" s="70"/>
      <c r="S118" s="70"/>
      <c r="T118" s="70"/>
      <c r="U118" s="70"/>
      <c r="V118" s="70"/>
      <c r="W118" s="70"/>
      <c r="X118" s="70"/>
      <c r="Y118" s="70"/>
      <c r="Z118" s="70"/>
      <c r="AA118" s="70"/>
      <c r="AB118" s="70"/>
      <c r="AC118" s="70"/>
      <c r="AD118" s="70"/>
      <c r="AE118" s="70"/>
      <c r="AF118" s="70"/>
      <c r="AG118" s="70"/>
      <c r="AH118" s="70"/>
      <c r="AI118" s="70"/>
      <c r="AJ118" s="70"/>
      <c r="AK118" s="70"/>
      <c r="AL118" s="70"/>
      <c r="AM118" s="70"/>
      <c r="AN118" s="70"/>
      <c r="AO118" s="70"/>
      <c r="AP118" s="70"/>
    </row>
    <row r="119" spans="1:42" x14ac:dyDescent="0.25">
      <c r="A119" s="62"/>
      <c r="B119" s="74" t="s">
        <v>174</v>
      </c>
      <c r="C119" s="75" t="s">
        <v>75</v>
      </c>
      <c r="D119" s="75" t="s">
        <v>77</v>
      </c>
      <c r="E119" s="75" t="s">
        <v>78</v>
      </c>
      <c r="F119" s="76">
        <f t="shared" si="19"/>
        <v>2500</v>
      </c>
      <c r="G119" s="66"/>
      <c r="H119" s="67"/>
      <c r="I119" s="67"/>
      <c r="J119" s="67"/>
      <c r="K119" s="68"/>
      <c r="L119" s="69"/>
      <c r="M119" s="65"/>
      <c r="N119" s="66"/>
      <c r="O119" s="70"/>
      <c r="P119" s="70"/>
      <c r="Q119" s="70"/>
      <c r="R119" s="70"/>
      <c r="S119" s="70"/>
      <c r="T119" s="70"/>
      <c r="U119" s="70"/>
      <c r="V119" s="70"/>
      <c r="W119" s="70"/>
      <c r="X119" s="70"/>
      <c r="Y119" s="70"/>
      <c r="Z119" s="70"/>
      <c r="AA119" s="70"/>
      <c r="AB119" s="70"/>
      <c r="AC119" s="70"/>
      <c r="AD119" s="70"/>
      <c r="AE119" s="70"/>
      <c r="AF119" s="70"/>
      <c r="AG119" s="70"/>
      <c r="AH119" s="70"/>
      <c r="AI119" s="70"/>
      <c r="AJ119" s="70"/>
      <c r="AK119" s="70"/>
      <c r="AL119" s="70"/>
      <c r="AM119" s="70"/>
      <c r="AN119" s="70"/>
      <c r="AO119" s="70"/>
      <c r="AP119" s="70"/>
    </row>
    <row r="120" spans="1:42" x14ac:dyDescent="0.25">
      <c r="A120" s="62"/>
      <c r="B120" s="74" t="s">
        <v>175</v>
      </c>
      <c r="C120" s="75" t="s">
        <v>65</v>
      </c>
      <c r="D120" s="75" t="s">
        <v>66</v>
      </c>
      <c r="E120" s="75" t="s">
        <v>67</v>
      </c>
      <c r="F120" s="76">
        <f t="shared" si="19"/>
        <v>2500</v>
      </c>
      <c r="G120" s="66"/>
      <c r="H120" s="67"/>
      <c r="I120" s="67"/>
      <c r="J120" s="67"/>
      <c r="K120" s="68"/>
      <c r="L120" s="69"/>
      <c r="M120" s="65"/>
      <c r="N120" s="66"/>
      <c r="O120" s="70"/>
      <c r="P120" s="70"/>
      <c r="Q120" s="70"/>
      <c r="R120" s="70"/>
      <c r="S120" s="70"/>
      <c r="T120" s="70"/>
      <c r="U120" s="70"/>
      <c r="V120" s="70"/>
      <c r="W120" s="70"/>
      <c r="X120" s="70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70"/>
      <c r="AJ120" s="70"/>
      <c r="AK120" s="70"/>
      <c r="AL120" s="70"/>
      <c r="AM120" s="70"/>
      <c r="AN120" s="70"/>
      <c r="AO120" s="70"/>
      <c r="AP120" s="70"/>
    </row>
    <row r="121" spans="1:42" x14ac:dyDescent="0.25">
      <c r="A121" s="62"/>
      <c r="B121" s="74" t="s">
        <v>176</v>
      </c>
      <c r="C121" s="75" t="s">
        <v>65</v>
      </c>
      <c r="D121" s="75" t="s">
        <v>78</v>
      </c>
      <c r="E121" s="75" t="s">
        <v>77</v>
      </c>
      <c r="F121" s="76">
        <f t="shared" si="19"/>
        <v>2500</v>
      </c>
      <c r="G121" s="66"/>
      <c r="H121" s="67"/>
      <c r="I121" s="67"/>
      <c r="J121" s="67"/>
      <c r="K121" s="68"/>
      <c r="L121" s="69"/>
      <c r="M121" s="65"/>
      <c r="N121" s="66"/>
      <c r="O121" s="70"/>
      <c r="P121" s="70"/>
      <c r="Q121" s="70"/>
      <c r="R121" s="70"/>
      <c r="S121" s="70"/>
      <c r="T121" s="70"/>
      <c r="U121" s="70"/>
      <c r="V121" s="70"/>
      <c r="W121" s="70"/>
      <c r="X121" s="70"/>
      <c r="Y121" s="70"/>
      <c r="Z121" s="70"/>
      <c r="AA121" s="70"/>
      <c r="AB121" s="70"/>
      <c r="AC121" s="70"/>
      <c r="AD121" s="70"/>
      <c r="AE121" s="70"/>
      <c r="AF121" s="70"/>
      <c r="AG121" s="70"/>
      <c r="AH121" s="70"/>
      <c r="AI121" s="70"/>
      <c r="AJ121" s="70"/>
      <c r="AK121" s="70"/>
      <c r="AL121" s="70"/>
      <c r="AM121" s="70"/>
      <c r="AN121" s="70"/>
      <c r="AO121" s="70"/>
      <c r="AP121" s="70"/>
    </row>
    <row r="122" spans="1:42" x14ac:dyDescent="0.25">
      <c r="A122" s="62"/>
      <c r="B122" s="74" t="s">
        <v>177</v>
      </c>
      <c r="C122" s="75" t="s">
        <v>61</v>
      </c>
      <c r="D122" s="75" t="s">
        <v>69</v>
      </c>
      <c r="E122" s="75" t="s">
        <v>70</v>
      </c>
      <c r="F122" s="76">
        <f t="shared" si="19"/>
        <v>2500</v>
      </c>
      <c r="G122" s="66"/>
      <c r="H122" s="67"/>
      <c r="I122" s="67"/>
      <c r="J122" s="67"/>
      <c r="K122" s="68"/>
      <c r="L122" s="69"/>
      <c r="M122" s="65"/>
      <c r="N122" s="66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70"/>
      <c r="AO122" s="70"/>
      <c r="AP122" s="70"/>
    </row>
    <row r="123" spans="1:42" x14ac:dyDescent="0.25">
      <c r="A123" s="62"/>
      <c r="B123" s="63" t="s">
        <v>178</v>
      </c>
      <c r="C123" s="62"/>
      <c r="D123" s="64"/>
      <c r="E123" s="65"/>
      <c r="F123" s="65"/>
      <c r="G123" s="66"/>
      <c r="H123" s="67"/>
      <c r="I123" s="67"/>
      <c r="J123" s="67"/>
      <c r="K123" s="68"/>
      <c r="L123" s="69"/>
      <c r="M123" s="65"/>
      <c r="N123" s="66"/>
      <c r="O123" s="70"/>
      <c r="P123" s="70"/>
      <c r="Q123" s="70"/>
      <c r="R123" s="70"/>
      <c r="S123" s="70"/>
      <c r="T123" s="70"/>
      <c r="U123" s="70"/>
      <c r="V123" s="70"/>
      <c r="W123" s="70"/>
      <c r="X123" s="70"/>
      <c r="Y123" s="70"/>
      <c r="Z123" s="70"/>
      <c r="AA123" s="70"/>
      <c r="AB123" s="70"/>
      <c r="AC123" s="70"/>
      <c r="AD123" s="70"/>
      <c r="AE123" s="70"/>
      <c r="AF123" s="70"/>
      <c r="AG123" s="70"/>
      <c r="AH123" s="70"/>
      <c r="AI123" s="70"/>
      <c r="AJ123" s="70"/>
      <c r="AK123" s="70"/>
      <c r="AL123" s="70"/>
      <c r="AM123" s="70"/>
      <c r="AN123" s="70"/>
      <c r="AO123" s="70"/>
      <c r="AP123" s="70"/>
    </row>
    <row r="124" spans="1:42" x14ac:dyDescent="0.25">
      <c r="A124" s="62"/>
      <c r="B124" s="71" t="s">
        <v>179</v>
      </c>
      <c r="C124" s="72" t="s">
        <v>57</v>
      </c>
      <c r="D124" s="72" t="s">
        <v>58</v>
      </c>
      <c r="E124" s="72" t="s">
        <v>59</v>
      </c>
      <c r="F124" s="73" t="s">
        <v>11</v>
      </c>
      <c r="G124" s="66"/>
      <c r="H124" s="67"/>
      <c r="I124" s="67"/>
      <c r="J124" s="67"/>
      <c r="K124" s="68"/>
      <c r="L124" s="69"/>
      <c r="M124" s="65"/>
      <c r="N124" s="66"/>
      <c r="O124" s="70"/>
      <c r="P124" s="70"/>
      <c r="Q124" s="70"/>
      <c r="R124" s="70"/>
      <c r="S124" s="70"/>
      <c r="T124" s="70"/>
      <c r="U124" s="70"/>
      <c r="V124" s="70"/>
      <c r="W124" s="70"/>
      <c r="X124" s="70"/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K124" s="70"/>
      <c r="AL124" s="70"/>
      <c r="AM124" s="70"/>
      <c r="AN124" s="70"/>
      <c r="AO124" s="70"/>
      <c r="AP124" s="70"/>
    </row>
    <row r="125" spans="1:42" x14ac:dyDescent="0.25">
      <c r="A125" s="62"/>
      <c r="B125" s="74" t="s">
        <v>180</v>
      </c>
      <c r="C125" s="75" t="s">
        <v>61</v>
      </c>
      <c r="D125" s="75" t="s">
        <v>98</v>
      </c>
      <c r="E125" s="75" t="s">
        <v>97</v>
      </c>
      <c r="F125" s="76">
        <f t="shared" ref="F125:F130" si="20">+D125+E125</f>
        <v>2500</v>
      </c>
      <c r="G125" s="66"/>
      <c r="H125" s="67"/>
      <c r="I125" s="67"/>
      <c r="J125" s="67"/>
      <c r="K125" s="68"/>
      <c r="L125" s="69"/>
      <c r="M125" s="65"/>
      <c r="N125" s="66"/>
      <c r="O125" s="70"/>
      <c r="P125" s="70"/>
      <c r="Q125" s="70"/>
      <c r="R125" s="70"/>
      <c r="S125" s="70"/>
      <c r="T125" s="70"/>
      <c r="U125" s="70"/>
      <c r="V125" s="70"/>
      <c r="W125" s="70"/>
      <c r="X125" s="70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</row>
    <row r="126" spans="1:42" x14ac:dyDescent="0.25">
      <c r="A126" s="62"/>
      <c r="B126" s="74" t="s">
        <v>181</v>
      </c>
      <c r="C126" s="75" t="s">
        <v>65</v>
      </c>
      <c r="D126" s="75" t="s">
        <v>72</v>
      </c>
      <c r="E126" s="75" t="s">
        <v>73</v>
      </c>
      <c r="F126" s="76">
        <f t="shared" si="20"/>
        <v>2500</v>
      </c>
      <c r="G126" s="66"/>
      <c r="H126" s="67"/>
      <c r="I126" s="67"/>
      <c r="J126" s="67"/>
      <c r="K126" s="68"/>
      <c r="L126" s="69"/>
      <c r="M126" s="65"/>
      <c r="N126" s="66"/>
      <c r="O126" s="70"/>
      <c r="P126" s="70"/>
      <c r="Q126" s="70"/>
      <c r="R126" s="70"/>
      <c r="S126" s="70"/>
      <c r="T126" s="70"/>
      <c r="U126" s="70"/>
      <c r="V126" s="70"/>
      <c r="W126" s="70"/>
      <c r="X126" s="70"/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</row>
    <row r="127" spans="1:42" x14ac:dyDescent="0.25">
      <c r="A127" s="62"/>
      <c r="B127" s="74" t="s">
        <v>182</v>
      </c>
      <c r="C127" s="75" t="s">
        <v>75</v>
      </c>
      <c r="D127" s="75" t="s">
        <v>77</v>
      </c>
      <c r="E127" s="75" t="s">
        <v>78</v>
      </c>
      <c r="F127" s="76">
        <f t="shared" si="20"/>
        <v>2500</v>
      </c>
      <c r="G127" s="66"/>
      <c r="H127" s="67"/>
      <c r="I127" s="67"/>
      <c r="J127" s="67"/>
      <c r="K127" s="68"/>
      <c r="L127" s="69"/>
      <c r="M127" s="65"/>
      <c r="N127" s="66"/>
      <c r="O127" s="70"/>
      <c r="P127" s="70"/>
      <c r="Q127" s="70"/>
      <c r="R127" s="70"/>
      <c r="S127" s="70"/>
      <c r="T127" s="70"/>
      <c r="U127" s="70"/>
      <c r="V127" s="70"/>
      <c r="W127" s="70"/>
      <c r="X127" s="70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</row>
    <row r="128" spans="1:42" x14ac:dyDescent="0.25">
      <c r="A128" s="62"/>
      <c r="B128" s="74" t="s">
        <v>183</v>
      </c>
      <c r="C128" s="75" t="s">
        <v>65</v>
      </c>
      <c r="D128" s="75" t="s">
        <v>103</v>
      </c>
      <c r="E128" s="75" t="s">
        <v>102</v>
      </c>
      <c r="F128" s="76">
        <f t="shared" si="20"/>
        <v>2500</v>
      </c>
      <c r="G128" s="66"/>
      <c r="H128" s="67"/>
      <c r="I128" s="67"/>
      <c r="J128" s="67"/>
      <c r="K128" s="68"/>
      <c r="L128" s="69"/>
      <c r="M128" s="65"/>
      <c r="N128" s="66"/>
      <c r="O128" s="70"/>
      <c r="P128" s="70"/>
      <c r="Q128" s="70"/>
      <c r="R128" s="70"/>
      <c r="S128" s="70"/>
      <c r="T128" s="70"/>
      <c r="U128" s="70"/>
      <c r="V128" s="70"/>
      <c r="W128" s="70"/>
      <c r="X128" s="70"/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</row>
    <row r="129" spans="1:42" x14ac:dyDescent="0.25">
      <c r="A129" s="62"/>
      <c r="B129" s="74" t="s">
        <v>184</v>
      </c>
      <c r="C129" s="75" t="s">
        <v>61</v>
      </c>
      <c r="D129" s="75" t="s">
        <v>117</v>
      </c>
      <c r="E129" s="75" t="s">
        <v>117</v>
      </c>
      <c r="F129" s="76">
        <f t="shared" si="20"/>
        <v>2500</v>
      </c>
      <c r="G129" s="66"/>
      <c r="H129" s="67"/>
      <c r="I129" s="67"/>
      <c r="J129" s="67"/>
      <c r="K129" s="68"/>
      <c r="L129" s="69"/>
      <c r="M129" s="65"/>
      <c r="N129" s="66"/>
      <c r="O129" s="70"/>
      <c r="P129" s="70"/>
      <c r="Q129" s="70"/>
      <c r="R129" s="70"/>
      <c r="S129" s="70"/>
      <c r="T129" s="70"/>
      <c r="U129" s="70"/>
      <c r="V129" s="70"/>
      <c r="W129" s="70"/>
      <c r="X129" s="70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</row>
    <row r="130" spans="1:42" x14ac:dyDescent="0.25">
      <c r="A130" s="62"/>
      <c r="B130" s="74" t="s">
        <v>185</v>
      </c>
      <c r="C130" s="75" t="s">
        <v>61</v>
      </c>
      <c r="D130" s="75" t="s">
        <v>62</v>
      </c>
      <c r="E130" s="75" t="s">
        <v>63</v>
      </c>
      <c r="F130" s="76">
        <f t="shared" si="20"/>
        <v>2500</v>
      </c>
      <c r="G130" s="66"/>
      <c r="H130" s="67"/>
      <c r="I130" s="67"/>
      <c r="J130" s="67"/>
      <c r="K130" s="68"/>
      <c r="L130" s="69"/>
      <c r="M130" s="65"/>
      <c r="N130" s="66"/>
      <c r="O130" s="70"/>
      <c r="P130" s="70"/>
      <c r="Q130" s="70"/>
      <c r="R130" s="70"/>
      <c r="S130" s="70"/>
      <c r="T130" s="70"/>
      <c r="U130" s="70"/>
      <c r="V130" s="70"/>
      <c r="W130" s="70"/>
      <c r="X130" s="70"/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</row>
    <row r="131" spans="1:42" x14ac:dyDescent="0.25">
      <c r="A131" s="62"/>
      <c r="B131" s="63" t="s">
        <v>186</v>
      </c>
      <c r="C131" s="62"/>
      <c r="D131" s="64"/>
      <c r="E131" s="65"/>
      <c r="F131" s="65"/>
      <c r="G131" s="66"/>
      <c r="H131" s="67"/>
      <c r="I131" s="67"/>
      <c r="J131" s="67"/>
      <c r="K131" s="68"/>
      <c r="L131" s="69"/>
      <c r="M131" s="65"/>
      <c r="N131" s="66"/>
      <c r="O131" s="70"/>
      <c r="P131" s="70"/>
      <c r="Q131" s="70"/>
      <c r="R131" s="70"/>
      <c r="S131" s="70"/>
      <c r="T131" s="70"/>
      <c r="U131" s="70"/>
      <c r="V131" s="70"/>
      <c r="W131" s="70"/>
      <c r="X131" s="70"/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</row>
    <row r="132" spans="1:42" x14ac:dyDescent="0.25">
      <c r="A132" s="62"/>
      <c r="B132" s="71" t="s">
        <v>187</v>
      </c>
      <c r="C132" s="72" t="s">
        <v>57</v>
      </c>
      <c r="D132" s="72" t="s">
        <v>58</v>
      </c>
      <c r="E132" s="72" t="s">
        <v>59</v>
      </c>
      <c r="F132" s="73" t="s">
        <v>11</v>
      </c>
      <c r="G132" s="66"/>
      <c r="H132" s="67"/>
      <c r="I132" s="67"/>
      <c r="J132" s="67"/>
      <c r="K132" s="68"/>
      <c r="L132" s="69"/>
      <c r="M132" s="65"/>
      <c r="N132" s="66"/>
      <c r="O132" s="70"/>
      <c r="P132" s="70"/>
      <c r="Q132" s="70"/>
      <c r="R132" s="70"/>
      <c r="S132" s="70"/>
      <c r="T132" s="70"/>
      <c r="U132" s="70"/>
      <c r="V132" s="70"/>
      <c r="W132" s="70"/>
      <c r="X132" s="70"/>
      <c r="Y132" s="70"/>
      <c r="Z132" s="70"/>
      <c r="AA132" s="70"/>
      <c r="AB132" s="70"/>
      <c r="AC132" s="70"/>
      <c r="AD132" s="70"/>
      <c r="AE132" s="70"/>
      <c r="AF132" s="70"/>
      <c r="AG132" s="70"/>
      <c r="AH132" s="70"/>
      <c r="AI132" s="70"/>
      <c r="AJ132" s="70"/>
      <c r="AK132" s="70"/>
      <c r="AL132" s="70"/>
      <c r="AM132" s="70"/>
      <c r="AN132" s="70"/>
      <c r="AO132" s="70"/>
      <c r="AP132" s="70"/>
    </row>
    <row r="133" spans="1:42" x14ac:dyDescent="0.25">
      <c r="A133" s="62"/>
      <c r="B133" s="74" t="s">
        <v>188</v>
      </c>
      <c r="C133" s="75" t="s">
        <v>61</v>
      </c>
      <c r="D133" s="75" t="s">
        <v>117</v>
      </c>
      <c r="E133" s="75" t="s">
        <v>117</v>
      </c>
      <c r="F133" s="76">
        <f t="shared" ref="F133:F138" si="21">+D133+E133</f>
        <v>2500</v>
      </c>
      <c r="G133" s="66"/>
      <c r="H133" s="67"/>
      <c r="I133" s="67"/>
      <c r="J133" s="67"/>
      <c r="K133" s="68"/>
      <c r="L133" s="69"/>
      <c r="M133" s="65"/>
      <c r="N133" s="66"/>
      <c r="O133" s="70"/>
      <c r="P133" s="70"/>
      <c r="Q133" s="70"/>
      <c r="R133" s="70"/>
      <c r="S133" s="70"/>
      <c r="T133" s="70"/>
      <c r="U133" s="70"/>
      <c r="V133" s="70"/>
      <c r="W133" s="70"/>
      <c r="X133" s="70"/>
      <c r="Y133" s="70"/>
      <c r="Z133" s="70"/>
      <c r="AA133" s="70"/>
      <c r="AB133" s="70"/>
      <c r="AC133" s="70"/>
      <c r="AD133" s="70"/>
      <c r="AE133" s="70"/>
      <c r="AF133" s="70"/>
      <c r="AG133" s="70"/>
      <c r="AH133" s="70"/>
      <c r="AI133" s="70"/>
      <c r="AJ133" s="70"/>
      <c r="AK133" s="70"/>
      <c r="AL133" s="70"/>
      <c r="AM133" s="70"/>
      <c r="AN133" s="70"/>
      <c r="AO133" s="70"/>
      <c r="AP133" s="70"/>
    </row>
    <row r="134" spans="1:42" x14ac:dyDescent="0.25">
      <c r="A134" s="62"/>
      <c r="B134" s="74" t="s">
        <v>189</v>
      </c>
      <c r="C134" s="75" t="s">
        <v>65</v>
      </c>
      <c r="D134" s="75" t="s">
        <v>66</v>
      </c>
      <c r="E134" s="75" t="s">
        <v>67</v>
      </c>
      <c r="F134" s="76">
        <f t="shared" si="21"/>
        <v>2500</v>
      </c>
      <c r="G134" s="66"/>
      <c r="H134" s="67"/>
      <c r="I134" s="67"/>
      <c r="J134" s="67"/>
      <c r="K134" s="68"/>
      <c r="L134" s="69"/>
      <c r="M134" s="65"/>
      <c r="N134" s="66"/>
      <c r="O134" s="70"/>
      <c r="P134" s="70"/>
      <c r="Q134" s="70"/>
      <c r="R134" s="70"/>
      <c r="S134" s="70"/>
      <c r="T134" s="70"/>
      <c r="U134" s="70"/>
      <c r="V134" s="70"/>
      <c r="W134" s="70"/>
      <c r="X134" s="70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</row>
    <row r="135" spans="1:42" x14ac:dyDescent="0.25">
      <c r="A135" s="62"/>
      <c r="B135" s="74" t="s">
        <v>190</v>
      </c>
      <c r="C135" s="75" t="s">
        <v>75</v>
      </c>
      <c r="D135" s="75" t="s">
        <v>102</v>
      </c>
      <c r="E135" s="75" t="s">
        <v>103</v>
      </c>
      <c r="F135" s="76">
        <f t="shared" si="21"/>
        <v>2500</v>
      </c>
      <c r="G135" s="66"/>
      <c r="H135" s="67"/>
      <c r="I135" s="67"/>
      <c r="J135" s="67"/>
      <c r="K135" s="68"/>
      <c r="L135" s="69"/>
      <c r="M135" s="65"/>
      <c r="N135" s="66"/>
      <c r="O135" s="70"/>
      <c r="P135" s="70"/>
      <c r="Q135" s="70"/>
      <c r="R135" s="70"/>
      <c r="S135" s="70"/>
      <c r="T135" s="70"/>
      <c r="U135" s="70"/>
      <c r="V135" s="70"/>
      <c r="W135" s="70"/>
      <c r="X135" s="70"/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</row>
    <row r="136" spans="1:42" x14ac:dyDescent="0.25">
      <c r="A136" s="62"/>
      <c r="B136" s="74" t="s">
        <v>191</v>
      </c>
      <c r="C136" s="75" t="s">
        <v>75</v>
      </c>
      <c r="D136" s="75" t="s">
        <v>108</v>
      </c>
      <c r="E136" s="75" t="s">
        <v>109</v>
      </c>
      <c r="F136" s="76">
        <f t="shared" si="21"/>
        <v>2500</v>
      </c>
      <c r="G136" s="66"/>
      <c r="H136" s="67"/>
      <c r="I136" s="67"/>
      <c r="J136" s="67"/>
      <c r="K136" s="68"/>
      <c r="L136" s="69"/>
      <c r="M136" s="65"/>
      <c r="N136" s="66"/>
      <c r="O136" s="70"/>
      <c r="P136" s="70"/>
      <c r="Q136" s="70"/>
      <c r="R136" s="70"/>
      <c r="S136" s="70"/>
      <c r="T136" s="70"/>
      <c r="U136" s="70"/>
      <c r="V136" s="70"/>
      <c r="W136" s="70"/>
      <c r="X136" s="70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</row>
    <row r="137" spans="1:42" x14ac:dyDescent="0.25">
      <c r="A137" s="62"/>
      <c r="B137" s="74" t="s">
        <v>192</v>
      </c>
      <c r="C137" s="75" t="s">
        <v>65</v>
      </c>
      <c r="D137" s="75" t="s">
        <v>78</v>
      </c>
      <c r="E137" s="75" t="s">
        <v>77</v>
      </c>
      <c r="F137" s="76">
        <f t="shared" si="21"/>
        <v>2500</v>
      </c>
      <c r="G137" s="66"/>
      <c r="H137" s="67"/>
      <c r="I137" s="67"/>
      <c r="J137" s="67"/>
      <c r="K137" s="68"/>
      <c r="L137" s="69"/>
      <c r="M137" s="65"/>
      <c r="N137" s="66"/>
      <c r="O137" s="70"/>
      <c r="P137" s="70"/>
      <c r="Q137" s="70"/>
      <c r="R137" s="70"/>
      <c r="S137" s="70"/>
      <c r="T137" s="70"/>
      <c r="U137" s="70"/>
      <c r="V137" s="70"/>
      <c r="W137" s="70"/>
      <c r="X137" s="70"/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</row>
    <row r="138" spans="1:42" x14ac:dyDescent="0.25">
      <c r="A138" s="62"/>
      <c r="B138" s="74" t="s">
        <v>193</v>
      </c>
      <c r="C138" s="75" t="s">
        <v>61</v>
      </c>
      <c r="D138" s="75" t="s">
        <v>117</v>
      </c>
      <c r="E138" s="75" t="s">
        <v>117</v>
      </c>
      <c r="F138" s="76">
        <f t="shared" si="21"/>
        <v>2500</v>
      </c>
      <c r="G138" s="66"/>
      <c r="H138" s="67"/>
      <c r="I138" s="67"/>
      <c r="J138" s="67"/>
      <c r="K138" s="68"/>
      <c r="L138" s="69"/>
      <c r="M138" s="65"/>
      <c r="N138" s="66"/>
      <c r="O138" s="70"/>
      <c r="P138" s="70"/>
      <c r="Q138" s="70"/>
      <c r="R138" s="70"/>
      <c r="S138" s="70"/>
      <c r="T138" s="70"/>
      <c r="U138" s="70"/>
      <c r="V138" s="70"/>
      <c r="W138" s="70"/>
      <c r="X138" s="70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</row>
    <row r="139" spans="1:42" x14ac:dyDescent="0.25">
      <c r="A139" s="62"/>
      <c r="B139" s="63" t="s">
        <v>194</v>
      </c>
      <c r="C139" s="62"/>
      <c r="D139" s="64"/>
      <c r="E139" s="65"/>
      <c r="F139" s="65"/>
      <c r="G139" s="66"/>
      <c r="H139" s="67"/>
      <c r="I139" s="67"/>
      <c r="J139" s="67"/>
      <c r="K139" s="68"/>
      <c r="L139" s="69"/>
      <c r="M139" s="65"/>
      <c r="N139" s="66"/>
      <c r="O139" s="70"/>
      <c r="P139" s="70"/>
      <c r="Q139" s="70"/>
      <c r="R139" s="70"/>
      <c r="S139" s="70"/>
      <c r="T139" s="70"/>
      <c r="U139" s="70"/>
      <c r="V139" s="70"/>
      <c r="W139" s="70"/>
      <c r="X139" s="70"/>
      <c r="Y139" s="70"/>
      <c r="Z139" s="70"/>
      <c r="AA139" s="70"/>
      <c r="AB139" s="70"/>
      <c r="AC139" s="70"/>
      <c r="AD139" s="70"/>
      <c r="AE139" s="70"/>
      <c r="AF139" s="70"/>
      <c r="AG139" s="70"/>
      <c r="AH139" s="70"/>
      <c r="AI139" s="70"/>
      <c r="AJ139" s="70"/>
      <c r="AK139" s="70"/>
      <c r="AL139" s="70"/>
      <c r="AM139" s="70"/>
      <c r="AN139" s="70"/>
      <c r="AO139" s="70"/>
      <c r="AP139" s="70"/>
    </row>
    <row r="140" spans="1:42" x14ac:dyDescent="0.25">
      <c r="A140" s="62"/>
      <c r="B140" s="77" t="s">
        <v>195</v>
      </c>
      <c r="C140" s="78" t="s">
        <v>57</v>
      </c>
      <c r="D140" s="78" t="s">
        <v>58</v>
      </c>
      <c r="E140" s="78" t="s">
        <v>59</v>
      </c>
      <c r="F140" s="79" t="s">
        <v>11</v>
      </c>
      <c r="G140" s="66"/>
      <c r="H140" s="67"/>
      <c r="I140" s="67"/>
      <c r="J140" s="67"/>
      <c r="K140" s="68"/>
      <c r="L140" s="69"/>
      <c r="M140" s="65"/>
      <c r="N140" s="66"/>
      <c r="O140" s="70"/>
      <c r="P140" s="70"/>
      <c r="Q140" s="70"/>
      <c r="R140" s="70"/>
      <c r="S140" s="70"/>
      <c r="T140" s="70"/>
      <c r="U140" s="70"/>
      <c r="V140" s="70"/>
      <c r="W140" s="70"/>
      <c r="X140" s="70"/>
      <c r="Y140" s="70"/>
      <c r="Z140" s="70"/>
      <c r="AA140" s="70"/>
      <c r="AB140" s="70"/>
      <c r="AC140" s="70"/>
      <c r="AD140" s="70"/>
      <c r="AE140" s="70"/>
      <c r="AF140" s="70"/>
      <c r="AG140" s="70"/>
      <c r="AH140" s="70"/>
      <c r="AI140" s="70"/>
      <c r="AJ140" s="70"/>
      <c r="AK140" s="70"/>
      <c r="AL140" s="70"/>
      <c r="AM140" s="70"/>
      <c r="AN140" s="70"/>
      <c r="AO140" s="70"/>
      <c r="AP140" s="70"/>
    </row>
    <row r="141" spans="1:42" x14ac:dyDescent="0.25">
      <c r="A141" s="62"/>
      <c r="B141" s="63" t="s">
        <v>196</v>
      </c>
      <c r="C141" s="62"/>
      <c r="D141" s="64"/>
      <c r="E141" s="65"/>
      <c r="F141" s="65"/>
      <c r="G141" s="66"/>
      <c r="H141" s="67"/>
      <c r="I141" s="67"/>
      <c r="J141" s="67"/>
      <c r="K141" s="68"/>
      <c r="L141" s="69"/>
      <c r="M141" s="65"/>
      <c r="N141" s="66"/>
      <c r="O141" s="70"/>
      <c r="P141" s="70"/>
      <c r="Q141" s="70"/>
      <c r="R141" s="70"/>
      <c r="S141" s="70"/>
      <c r="T141" s="70"/>
      <c r="U141" s="70"/>
      <c r="V141" s="70"/>
      <c r="W141" s="70"/>
      <c r="X141" s="70"/>
      <c r="Y141" s="70"/>
      <c r="Z141" s="70"/>
      <c r="AA141" s="70"/>
      <c r="AB141" s="70"/>
      <c r="AC141" s="70"/>
      <c r="AD141" s="70"/>
      <c r="AE141" s="70"/>
      <c r="AF141" s="70"/>
      <c r="AG141" s="70"/>
      <c r="AH141" s="70"/>
      <c r="AI141" s="70"/>
      <c r="AJ141" s="70"/>
      <c r="AK141" s="70"/>
      <c r="AL141" s="70"/>
      <c r="AM141" s="70"/>
      <c r="AN141" s="70"/>
      <c r="AO141" s="70"/>
      <c r="AP141" s="70"/>
    </row>
    <row r="142" spans="1:42" x14ac:dyDescent="0.25">
      <c r="A142" s="62"/>
      <c r="B142" s="63" t="s">
        <v>197</v>
      </c>
      <c r="C142" s="62"/>
      <c r="D142" s="64"/>
      <c r="E142" s="65"/>
      <c r="F142" s="65"/>
      <c r="G142" s="66"/>
      <c r="H142" s="67"/>
      <c r="I142" s="67"/>
      <c r="J142" s="67"/>
      <c r="K142" s="68"/>
      <c r="L142" s="69"/>
      <c r="M142" s="65"/>
      <c r="N142" s="66"/>
      <c r="O142" s="70"/>
      <c r="P142" s="70"/>
      <c r="Q142" s="70"/>
      <c r="R142" s="70"/>
      <c r="S142" s="70"/>
      <c r="T142" s="70"/>
      <c r="U142" s="70"/>
      <c r="V142" s="70"/>
      <c r="W142" s="70"/>
      <c r="X142" s="70"/>
      <c r="Y142" s="70"/>
      <c r="Z142" s="70"/>
      <c r="AA142" s="70"/>
      <c r="AB142" s="70"/>
      <c r="AC142" s="70"/>
      <c r="AD142" s="70"/>
      <c r="AE142" s="70"/>
      <c r="AF142" s="70"/>
      <c r="AG142" s="70"/>
      <c r="AH142" s="70"/>
      <c r="AI142" s="70"/>
      <c r="AJ142" s="70"/>
      <c r="AK142" s="70"/>
      <c r="AL142" s="70"/>
      <c r="AM142" s="70"/>
      <c r="AN142" s="70"/>
      <c r="AO142" s="70"/>
      <c r="AP142" s="70"/>
    </row>
    <row r="143" spans="1:42" x14ac:dyDescent="0.25">
      <c r="A143" s="62"/>
      <c r="B143" s="71" t="s">
        <v>198</v>
      </c>
      <c r="C143" s="72" t="s">
        <v>57</v>
      </c>
      <c r="D143" s="72" t="s">
        <v>58</v>
      </c>
      <c r="E143" s="72" t="s">
        <v>59</v>
      </c>
      <c r="F143" s="73" t="s">
        <v>11</v>
      </c>
      <c r="G143" s="66"/>
      <c r="H143" s="67"/>
      <c r="I143" s="67"/>
      <c r="J143" s="67"/>
      <c r="K143" s="68"/>
      <c r="L143" s="69"/>
      <c r="M143" s="65"/>
      <c r="N143" s="66"/>
      <c r="O143" s="70"/>
      <c r="P143" s="70"/>
      <c r="Q143" s="70"/>
      <c r="R143" s="70"/>
      <c r="S143" s="70"/>
      <c r="T143" s="70"/>
      <c r="U143" s="70"/>
      <c r="V143" s="70"/>
      <c r="W143" s="70"/>
      <c r="X143" s="70"/>
      <c r="Y143" s="70"/>
      <c r="Z143" s="70"/>
      <c r="AA143" s="70"/>
      <c r="AB143" s="70"/>
      <c r="AC143" s="70"/>
      <c r="AD143" s="70"/>
      <c r="AE143" s="70"/>
      <c r="AF143" s="70"/>
      <c r="AG143" s="70"/>
      <c r="AH143" s="70"/>
      <c r="AI143" s="70"/>
      <c r="AJ143" s="70"/>
      <c r="AK143" s="70"/>
      <c r="AL143" s="70"/>
      <c r="AM143" s="70"/>
      <c r="AN143" s="70"/>
      <c r="AO143" s="70"/>
      <c r="AP143" s="70"/>
    </row>
    <row r="144" spans="1:42" x14ac:dyDescent="0.25">
      <c r="A144" s="62"/>
      <c r="B144" s="74" t="s">
        <v>199</v>
      </c>
      <c r="C144" s="75" t="s">
        <v>65</v>
      </c>
      <c r="D144" s="75" t="s">
        <v>78</v>
      </c>
      <c r="E144" s="75" t="s">
        <v>77</v>
      </c>
      <c r="F144" s="76">
        <f t="shared" ref="F144:F151" si="22">+D144+E144</f>
        <v>2500</v>
      </c>
      <c r="G144" s="66"/>
      <c r="H144" s="67"/>
      <c r="I144" s="67"/>
      <c r="J144" s="67"/>
      <c r="K144" s="68"/>
      <c r="L144" s="69"/>
      <c r="M144" s="65"/>
      <c r="N144" s="66"/>
      <c r="O144" s="70"/>
      <c r="P144" s="70"/>
      <c r="Q144" s="70"/>
      <c r="R144" s="70"/>
      <c r="S144" s="70"/>
      <c r="T144" s="70"/>
      <c r="U144" s="70"/>
      <c r="V144" s="70"/>
      <c r="W144" s="70"/>
      <c r="X144" s="70"/>
      <c r="Y144" s="70"/>
      <c r="Z144" s="70"/>
      <c r="AA144" s="70"/>
      <c r="AB144" s="70"/>
      <c r="AC144" s="70"/>
      <c r="AD144" s="70"/>
      <c r="AE144" s="70"/>
      <c r="AF144" s="70"/>
      <c r="AG144" s="70"/>
      <c r="AH144" s="70"/>
      <c r="AI144" s="70"/>
      <c r="AJ144" s="70"/>
      <c r="AK144" s="70"/>
      <c r="AL144" s="70"/>
      <c r="AM144" s="70"/>
      <c r="AN144" s="70"/>
      <c r="AO144" s="70"/>
      <c r="AP144" s="70"/>
    </row>
    <row r="145" spans="1:42" x14ac:dyDescent="0.25">
      <c r="A145" s="62"/>
      <c r="B145" s="74" t="s">
        <v>200</v>
      </c>
      <c r="C145" s="75" t="s">
        <v>65</v>
      </c>
      <c r="D145" s="75" t="s">
        <v>78</v>
      </c>
      <c r="E145" s="75" t="s">
        <v>77</v>
      </c>
      <c r="F145" s="76">
        <f t="shared" si="22"/>
        <v>2500</v>
      </c>
      <c r="G145" s="66"/>
      <c r="H145" s="67"/>
      <c r="I145" s="67"/>
      <c r="J145" s="67"/>
      <c r="K145" s="68"/>
      <c r="L145" s="69"/>
      <c r="M145" s="65"/>
      <c r="N145" s="66"/>
      <c r="O145" s="70"/>
      <c r="P145" s="70"/>
      <c r="Q145" s="70"/>
      <c r="R145" s="70"/>
      <c r="S145" s="70"/>
      <c r="T145" s="70"/>
      <c r="U145" s="70"/>
      <c r="V145" s="70"/>
      <c r="W145" s="70"/>
      <c r="X145" s="70"/>
      <c r="Y145" s="70"/>
      <c r="Z145" s="70"/>
      <c r="AA145" s="70"/>
      <c r="AB145" s="70"/>
      <c r="AC145" s="70"/>
      <c r="AD145" s="70"/>
      <c r="AE145" s="70"/>
      <c r="AF145" s="70"/>
      <c r="AG145" s="70"/>
      <c r="AH145" s="70"/>
      <c r="AI145" s="70"/>
      <c r="AJ145" s="70"/>
      <c r="AK145" s="70"/>
      <c r="AL145" s="70"/>
      <c r="AM145" s="70"/>
      <c r="AN145" s="70"/>
      <c r="AO145" s="70"/>
      <c r="AP145" s="70"/>
    </row>
    <row r="146" spans="1:42" x14ac:dyDescent="0.25">
      <c r="A146" s="62"/>
      <c r="B146" s="74" t="s">
        <v>201</v>
      </c>
      <c r="C146" s="75" t="s">
        <v>61</v>
      </c>
      <c r="D146" s="75" t="s">
        <v>62</v>
      </c>
      <c r="E146" s="75" t="s">
        <v>63</v>
      </c>
      <c r="F146" s="76">
        <f t="shared" si="22"/>
        <v>2500</v>
      </c>
      <c r="G146" s="66"/>
      <c r="H146" s="67"/>
      <c r="I146" s="67"/>
      <c r="J146" s="67"/>
      <c r="K146" s="68"/>
      <c r="L146" s="69"/>
      <c r="M146" s="65"/>
      <c r="N146" s="66"/>
      <c r="O146" s="70"/>
      <c r="P146" s="70"/>
      <c r="Q146" s="70"/>
      <c r="R146" s="70"/>
      <c r="S146" s="70"/>
      <c r="T146" s="70"/>
      <c r="U146" s="70"/>
      <c r="V146" s="70"/>
      <c r="W146" s="70"/>
      <c r="X146" s="70"/>
      <c r="Y146" s="70"/>
      <c r="Z146" s="70"/>
      <c r="AA146" s="70"/>
      <c r="AB146" s="70"/>
      <c r="AC146" s="70"/>
      <c r="AD146" s="70"/>
      <c r="AE146" s="70"/>
      <c r="AF146" s="70"/>
      <c r="AG146" s="70"/>
      <c r="AH146" s="70"/>
      <c r="AI146" s="70"/>
      <c r="AJ146" s="70"/>
      <c r="AK146" s="70"/>
      <c r="AL146" s="70"/>
      <c r="AM146" s="70"/>
      <c r="AN146" s="70"/>
      <c r="AO146" s="70"/>
      <c r="AP146" s="70"/>
    </row>
    <row r="147" spans="1:42" x14ac:dyDescent="0.25">
      <c r="A147" s="62"/>
      <c r="B147" s="74" t="s">
        <v>202</v>
      </c>
      <c r="C147" s="75" t="s">
        <v>61</v>
      </c>
      <c r="D147" s="75" t="s">
        <v>63</v>
      </c>
      <c r="E147" s="75" t="s">
        <v>62</v>
      </c>
      <c r="F147" s="76">
        <f t="shared" si="22"/>
        <v>2500</v>
      </c>
      <c r="G147" s="66"/>
      <c r="H147" s="67"/>
      <c r="I147" s="67"/>
      <c r="J147" s="67"/>
      <c r="K147" s="68"/>
      <c r="L147" s="69"/>
      <c r="M147" s="65"/>
      <c r="N147" s="66"/>
      <c r="O147" s="70"/>
      <c r="P147" s="70"/>
      <c r="Q147" s="70"/>
      <c r="R147" s="70"/>
      <c r="S147" s="70"/>
      <c r="T147" s="70"/>
      <c r="U147" s="70"/>
      <c r="V147" s="70"/>
      <c r="W147" s="70"/>
      <c r="X147" s="70"/>
      <c r="Y147" s="70"/>
      <c r="Z147" s="70"/>
      <c r="AA147" s="70"/>
      <c r="AB147" s="70"/>
      <c r="AC147" s="70"/>
      <c r="AD147" s="70"/>
      <c r="AE147" s="70"/>
      <c r="AF147" s="70"/>
      <c r="AG147" s="70"/>
      <c r="AH147" s="70"/>
      <c r="AI147" s="70"/>
      <c r="AJ147" s="70"/>
      <c r="AK147" s="70"/>
      <c r="AL147" s="70"/>
      <c r="AM147" s="70"/>
      <c r="AN147" s="70"/>
      <c r="AO147" s="70"/>
      <c r="AP147" s="70"/>
    </row>
    <row r="148" spans="1:42" x14ac:dyDescent="0.25">
      <c r="A148" s="62"/>
      <c r="B148" s="74" t="s">
        <v>203</v>
      </c>
      <c r="C148" s="75" t="s">
        <v>61</v>
      </c>
      <c r="D148" s="75" t="s">
        <v>117</v>
      </c>
      <c r="E148" s="75" t="s">
        <v>117</v>
      </c>
      <c r="F148" s="76">
        <f t="shared" si="22"/>
        <v>2500</v>
      </c>
      <c r="G148" s="66"/>
      <c r="H148" s="67"/>
      <c r="I148" s="67"/>
      <c r="J148" s="67"/>
      <c r="K148" s="68"/>
      <c r="L148" s="69"/>
      <c r="M148" s="65"/>
      <c r="N148" s="66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</row>
    <row r="149" spans="1:42" x14ac:dyDescent="0.25">
      <c r="A149" s="62"/>
      <c r="B149" s="74" t="s">
        <v>204</v>
      </c>
      <c r="C149" s="75" t="s">
        <v>65</v>
      </c>
      <c r="D149" s="75" t="s">
        <v>78</v>
      </c>
      <c r="E149" s="75" t="s">
        <v>77</v>
      </c>
      <c r="F149" s="76">
        <f t="shared" si="22"/>
        <v>2500</v>
      </c>
      <c r="G149" s="66"/>
      <c r="H149" s="67"/>
      <c r="I149" s="67"/>
      <c r="J149" s="67"/>
      <c r="K149" s="68"/>
      <c r="L149" s="69"/>
      <c r="M149" s="65"/>
      <c r="N149" s="66"/>
      <c r="O149" s="70"/>
      <c r="P149" s="70"/>
      <c r="Q149" s="70"/>
      <c r="R149" s="70"/>
      <c r="S149" s="70"/>
      <c r="T149" s="70"/>
      <c r="U149" s="70"/>
      <c r="V149" s="70"/>
      <c r="W149" s="70"/>
      <c r="X149" s="70"/>
      <c r="Y149" s="70"/>
      <c r="Z149" s="70"/>
      <c r="AA149" s="70"/>
      <c r="AB149" s="70"/>
      <c r="AC149" s="70"/>
      <c r="AD149" s="70"/>
      <c r="AE149" s="70"/>
      <c r="AF149" s="70"/>
      <c r="AG149" s="70"/>
      <c r="AH149" s="70"/>
      <c r="AI149" s="70"/>
      <c r="AJ149" s="70"/>
      <c r="AK149" s="70"/>
      <c r="AL149" s="70"/>
      <c r="AM149" s="70"/>
      <c r="AN149" s="70"/>
      <c r="AO149" s="70"/>
      <c r="AP149" s="70"/>
    </row>
    <row r="150" spans="1:42" x14ac:dyDescent="0.25">
      <c r="A150" s="62"/>
      <c r="B150" s="74" t="s">
        <v>205</v>
      </c>
      <c r="C150" s="75" t="s">
        <v>75</v>
      </c>
      <c r="D150" s="75" t="s">
        <v>80</v>
      </c>
      <c r="E150" s="75" t="s">
        <v>81</v>
      </c>
      <c r="F150" s="76">
        <f t="shared" si="22"/>
        <v>2500</v>
      </c>
      <c r="G150" s="66"/>
      <c r="H150" s="67"/>
      <c r="I150" s="67"/>
      <c r="J150" s="67"/>
      <c r="K150" s="68"/>
      <c r="L150" s="69"/>
      <c r="M150" s="65"/>
      <c r="N150" s="66"/>
      <c r="O150" s="70"/>
      <c r="P150" s="70"/>
      <c r="Q150" s="70"/>
      <c r="R150" s="70"/>
      <c r="S150" s="70"/>
      <c r="T150" s="70"/>
      <c r="U150" s="70"/>
      <c r="V150" s="70"/>
      <c r="W150" s="70"/>
      <c r="X150" s="70"/>
      <c r="Y150" s="70"/>
      <c r="Z150" s="70"/>
      <c r="AA150" s="70"/>
      <c r="AB150" s="70"/>
      <c r="AC150" s="70"/>
      <c r="AD150" s="70"/>
      <c r="AE150" s="70"/>
      <c r="AF150" s="70"/>
      <c r="AG150" s="70"/>
      <c r="AH150" s="70"/>
      <c r="AI150" s="70"/>
      <c r="AJ150" s="70"/>
      <c r="AK150" s="70"/>
      <c r="AL150" s="70"/>
      <c r="AM150" s="70"/>
      <c r="AN150" s="70"/>
      <c r="AO150" s="70"/>
      <c r="AP150" s="70"/>
    </row>
    <row r="151" spans="1:42" x14ac:dyDescent="0.25">
      <c r="A151" s="62"/>
      <c r="B151" s="74" t="s">
        <v>206</v>
      </c>
      <c r="C151" s="75" t="s">
        <v>75</v>
      </c>
      <c r="D151" s="75" t="s">
        <v>67</v>
      </c>
      <c r="E151" s="75" t="s">
        <v>66</v>
      </c>
      <c r="F151" s="76">
        <f t="shared" si="22"/>
        <v>2500</v>
      </c>
      <c r="G151" s="66"/>
      <c r="H151" s="67"/>
      <c r="I151" s="67"/>
      <c r="J151" s="67"/>
      <c r="K151" s="68"/>
      <c r="L151" s="69"/>
      <c r="M151" s="65"/>
      <c r="N151" s="66"/>
      <c r="O151" s="70"/>
      <c r="P151" s="70"/>
      <c r="Q151" s="70"/>
      <c r="R151" s="70"/>
      <c r="S151" s="70"/>
      <c r="T151" s="70"/>
      <c r="U151" s="70"/>
      <c r="V151" s="70"/>
      <c r="W151" s="70"/>
      <c r="X151" s="70"/>
      <c r="Y151" s="70"/>
      <c r="Z151" s="70"/>
      <c r="AA151" s="70"/>
      <c r="AB151" s="70"/>
      <c r="AC151" s="70"/>
      <c r="AD151" s="70"/>
      <c r="AE151" s="70"/>
      <c r="AF151" s="70"/>
      <c r="AG151" s="70"/>
      <c r="AH151" s="70"/>
      <c r="AI151" s="70"/>
      <c r="AJ151" s="70"/>
      <c r="AK151" s="70"/>
      <c r="AL151" s="70"/>
      <c r="AM151" s="70"/>
      <c r="AN151" s="70"/>
      <c r="AO151" s="70"/>
      <c r="AP151" s="70"/>
    </row>
    <row r="152" spans="1:42" x14ac:dyDescent="0.25">
      <c r="A152" s="62"/>
      <c r="B152" s="71" t="s">
        <v>207</v>
      </c>
      <c r="C152" s="72" t="s">
        <v>57</v>
      </c>
      <c r="D152" s="72" t="s">
        <v>58</v>
      </c>
      <c r="E152" s="72" t="s">
        <v>59</v>
      </c>
      <c r="F152" s="73" t="s">
        <v>11</v>
      </c>
      <c r="G152" s="66"/>
      <c r="H152" s="67"/>
      <c r="I152" s="67"/>
      <c r="J152" s="67"/>
      <c r="K152" s="68"/>
      <c r="L152" s="69"/>
      <c r="M152" s="65"/>
      <c r="N152" s="66"/>
      <c r="O152" s="70"/>
      <c r="P152" s="70"/>
      <c r="Q152" s="70"/>
      <c r="R152" s="70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  <c r="AC152" s="70"/>
      <c r="AD152" s="70"/>
      <c r="AE152" s="70"/>
      <c r="AF152" s="70"/>
      <c r="AG152" s="70"/>
      <c r="AH152" s="70"/>
      <c r="AI152" s="70"/>
      <c r="AJ152" s="70"/>
      <c r="AK152" s="70"/>
      <c r="AL152" s="70"/>
      <c r="AM152" s="70"/>
      <c r="AN152" s="70"/>
      <c r="AO152" s="70"/>
      <c r="AP152" s="70"/>
    </row>
    <row r="153" spans="1:42" x14ac:dyDescent="0.25">
      <c r="A153" s="62"/>
      <c r="B153" s="74" t="s">
        <v>208</v>
      </c>
      <c r="C153" s="75" t="s">
        <v>61</v>
      </c>
      <c r="D153" s="75" t="s">
        <v>62</v>
      </c>
      <c r="E153" s="75" t="s">
        <v>63</v>
      </c>
      <c r="F153" s="76">
        <f t="shared" ref="F153:F155" si="23">+D153+E153</f>
        <v>2500</v>
      </c>
      <c r="G153" s="66"/>
      <c r="H153" s="67"/>
      <c r="I153" s="67"/>
      <c r="J153" s="67"/>
      <c r="K153" s="68"/>
      <c r="L153" s="69"/>
      <c r="M153" s="65"/>
      <c r="N153" s="66"/>
      <c r="O153" s="70"/>
      <c r="P153" s="70"/>
      <c r="Q153" s="70"/>
      <c r="R153" s="70"/>
      <c r="S153" s="70"/>
      <c r="T153" s="70"/>
      <c r="U153" s="70"/>
      <c r="V153" s="70"/>
      <c r="W153" s="70"/>
      <c r="X153" s="70"/>
      <c r="Y153" s="70"/>
      <c r="Z153" s="70"/>
      <c r="AA153" s="70"/>
      <c r="AB153" s="70"/>
      <c r="AC153" s="70"/>
      <c r="AD153" s="70"/>
      <c r="AE153" s="70"/>
      <c r="AF153" s="70"/>
      <c r="AG153" s="70"/>
      <c r="AH153" s="70"/>
      <c r="AI153" s="70"/>
      <c r="AJ153" s="70"/>
      <c r="AK153" s="70"/>
      <c r="AL153" s="70"/>
      <c r="AM153" s="70"/>
      <c r="AN153" s="70"/>
      <c r="AO153" s="70"/>
      <c r="AP153" s="70"/>
    </row>
    <row r="154" spans="1:42" x14ac:dyDescent="0.25">
      <c r="A154" s="62"/>
      <c r="B154" s="74" t="s">
        <v>209</v>
      </c>
      <c r="C154" s="75" t="s">
        <v>61</v>
      </c>
      <c r="D154" s="75" t="s">
        <v>70</v>
      </c>
      <c r="E154" s="75" t="s">
        <v>69</v>
      </c>
      <c r="F154" s="76">
        <f t="shared" si="23"/>
        <v>2500</v>
      </c>
      <c r="G154" s="66"/>
      <c r="H154" s="67"/>
      <c r="I154" s="67"/>
      <c r="J154" s="67"/>
      <c r="K154" s="68"/>
      <c r="L154" s="69"/>
      <c r="M154" s="65"/>
      <c r="N154" s="66"/>
      <c r="O154" s="70"/>
      <c r="P154" s="70"/>
      <c r="Q154" s="70"/>
      <c r="R154" s="70"/>
      <c r="S154" s="70"/>
      <c r="T154" s="70"/>
      <c r="U154" s="70"/>
      <c r="V154" s="70"/>
      <c r="W154" s="70"/>
      <c r="X154" s="70"/>
      <c r="Y154" s="70"/>
      <c r="Z154" s="70"/>
      <c r="AA154" s="70"/>
      <c r="AB154" s="70"/>
      <c r="AC154" s="70"/>
      <c r="AD154" s="70"/>
      <c r="AE154" s="70"/>
      <c r="AF154" s="70"/>
      <c r="AG154" s="70"/>
      <c r="AH154" s="70"/>
      <c r="AI154" s="70"/>
      <c r="AJ154" s="70"/>
      <c r="AK154" s="70"/>
      <c r="AL154" s="70"/>
      <c r="AM154" s="70"/>
      <c r="AN154" s="70"/>
      <c r="AO154" s="70"/>
      <c r="AP154" s="70"/>
    </row>
    <row r="155" spans="1:42" x14ac:dyDescent="0.25">
      <c r="A155" s="62"/>
      <c r="B155" s="74" t="s">
        <v>210</v>
      </c>
      <c r="C155" s="75" t="s">
        <v>65</v>
      </c>
      <c r="D155" s="75" t="s">
        <v>66</v>
      </c>
      <c r="E155" s="75" t="s">
        <v>67</v>
      </c>
      <c r="F155" s="76">
        <f t="shared" si="23"/>
        <v>2500</v>
      </c>
      <c r="G155" s="66"/>
      <c r="H155" s="67"/>
      <c r="I155" s="67"/>
      <c r="J155" s="67"/>
      <c r="K155" s="68"/>
      <c r="L155" s="69"/>
      <c r="M155" s="65"/>
      <c r="N155" s="66"/>
      <c r="O155" s="70"/>
      <c r="P155" s="70"/>
      <c r="Q155" s="70"/>
      <c r="R155" s="70"/>
      <c r="S155" s="70"/>
      <c r="T155" s="70"/>
      <c r="U155" s="70"/>
      <c r="V155" s="70"/>
      <c r="W155" s="70"/>
      <c r="X155" s="70"/>
      <c r="Y155" s="70"/>
      <c r="Z155" s="70"/>
      <c r="AA155" s="70"/>
      <c r="AB155" s="70"/>
      <c r="AC155" s="70"/>
      <c r="AD155" s="70"/>
      <c r="AE155" s="70"/>
      <c r="AF155" s="70"/>
      <c r="AG155" s="70"/>
      <c r="AH155" s="70"/>
      <c r="AI155" s="70"/>
      <c r="AJ155" s="70"/>
      <c r="AK155" s="70"/>
      <c r="AL155" s="70"/>
      <c r="AM155" s="70"/>
      <c r="AN155" s="70"/>
      <c r="AO155" s="70"/>
      <c r="AP155" s="70"/>
    </row>
    <row r="156" spans="1:42" x14ac:dyDescent="0.25">
      <c r="A156" s="62"/>
      <c r="B156" s="63" t="s">
        <v>211</v>
      </c>
      <c r="C156" s="62"/>
      <c r="D156" s="64"/>
      <c r="E156" s="65"/>
      <c r="F156" s="65"/>
      <c r="G156" s="66"/>
      <c r="H156" s="67"/>
      <c r="I156" s="67"/>
      <c r="J156" s="67"/>
      <c r="K156" s="68"/>
      <c r="L156" s="69"/>
      <c r="M156" s="65"/>
      <c r="N156" s="66"/>
      <c r="O156" s="70"/>
      <c r="P156" s="70"/>
      <c r="Q156" s="70"/>
      <c r="R156" s="70"/>
      <c r="S156" s="70"/>
      <c r="T156" s="70"/>
      <c r="U156" s="70"/>
      <c r="V156" s="70"/>
      <c r="W156" s="70"/>
      <c r="X156" s="70"/>
      <c r="Y156" s="70"/>
      <c r="Z156" s="70"/>
      <c r="AA156" s="70"/>
      <c r="AB156" s="70"/>
      <c r="AC156" s="70"/>
      <c r="AD156" s="70"/>
      <c r="AE156" s="70"/>
      <c r="AF156" s="70"/>
      <c r="AG156" s="70"/>
      <c r="AH156" s="70"/>
      <c r="AI156" s="70"/>
      <c r="AJ156" s="70"/>
      <c r="AK156" s="70"/>
      <c r="AL156" s="70"/>
      <c r="AM156" s="70"/>
      <c r="AN156" s="70"/>
      <c r="AO156" s="70"/>
      <c r="AP156" s="70"/>
    </row>
    <row r="157" spans="1:42" x14ac:dyDescent="0.25">
      <c r="A157" s="62"/>
      <c r="B157" s="71" t="s">
        <v>212</v>
      </c>
      <c r="C157" s="72" t="s">
        <v>57</v>
      </c>
      <c r="D157" s="72" t="s">
        <v>58</v>
      </c>
      <c r="E157" s="72" t="s">
        <v>59</v>
      </c>
      <c r="F157" s="73" t="s">
        <v>11</v>
      </c>
      <c r="G157" s="66"/>
      <c r="H157" s="67"/>
      <c r="I157" s="67"/>
      <c r="J157" s="67"/>
      <c r="K157" s="68"/>
      <c r="L157" s="69"/>
      <c r="M157" s="65"/>
      <c r="N157" s="66"/>
      <c r="O157" s="70"/>
      <c r="P157" s="70"/>
      <c r="Q157" s="70"/>
      <c r="R157" s="70"/>
      <c r="S157" s="70"/>
      <c r="T157" s="70"/>
      <c r="U157" s="70"/>
      <c r="V157" s="70"/>
      <c r="W157" s="70"/>
      <c r="X157" s="70"/>
      <c r="Y157" s="70"/>
      <c r="Z157" s="70"/>
      <c r="AA157" s="70"/>
      <c r="AB157" s="70"/>
      <c r="AC157" s="70"/>
      <c r="AD157" s="70"/>
      <c r="AE157" s="70"/>
      <c r="AF157" s="70"/>
      <c r="AG157" s="70"/>
      <c r="AH157" s="70"/>
      <c r="AI157" s="70"/>
      <c r="AJ157" s="70"/>
      <c r="AK157" s="70"/>
      <c r="AL157" s="70"/>
      <c r="AM157" s="70"/>
      <c r="AN157" s="70"/>
      <c r="AO157" s="70"/>
      <c r="AP157" s="70"/>
    </row>
    <row r="158" spans="1:42" x14ac:dyDescent="0.25">
      <c r="A158" s="62"/>
      <c r="B158" s="74" t="s">
        <v>213</v>
      </c>
      <c r="C158" s="75" t="s">
        <v>61</v>
      </c>
      <c r="D158" s="75" t="s">
        <v>117</v>
      </c>
      <c r="E158" s="75" t="s">
        <v>117</v>
      </c>
      <c r="F158" s="76">
        <f t="shared" ref="F158:F165" si="24">+D158+E158</f>
        <v>2500</v>
      </c>
      <c r="G158" s="66"/>
      <c r="H158" s="67"/>
      <c r="I158" s="67"/>
      <c r="J158" s="67"/>
      <c r="K158" s="68"/>
      <c r="L158" s="69"/>
      <c r="M158" s="65"/>
      <c r="N158" s="66"/>
      <c r="O158" s="70"/>
      <c r="P158" s="70"/>
      <c r="Q158" s="70"/>
      <c r="R158" s="70"/>
      <c r="S158" s="70"/>
      <c r="T158" s="70"/>
      <c r="U158" s="70"/>
      <c r="V158" s="70"/>
      <c r="W158" s="70"/>
      <c r="X158" s="70"/>
      <c r="Y158" s="70"/>
      <c r="Z158" s="70"/>
      <c r="AA158" s="70"/>
      <c r="AB158" s="70"/>
      <c r="AC158" s="70"/>
      <c r="AD158" s="70"/>
      <c r="AE158" s="70"/>
      <c r="AF158" s="70"/>
      <c r="AG158" s="70"/>
      <c r="AH158" s="70"/>
      <c r="AI158" s="70"/>
      <c r="AJ158" s="70"/>
      <c r="AK158" s="70"/>
      <c r="AL158" s="70"/>
      <c r="AM158" s="70"/>
      <c r="AN158" s="70"/>
      <c r="AO158" s="70"/>
      <c r="AP158" s="70"/>
    </row>
    <row r="159" spans="1:42" x14ac:dyDescent="0.25">
      <c r="A159" s="62"/>
      <c r="B159" s="74" t="s">
        <v>214</v>
      </c>
      <c r="C159" s="75" t="s">
        <v>61</v>
      </c>
      <c r="D159" s="75" t="s">
        <v>69</v>
      </c>
      <c r="E159" s="75" t="s">
        <v>70</v>
      </c>
      <c r="F159" s="76">
        <f t="shared" si="24"/>
        <v>2500</v>
      </c>
      <c r="G159" s="66"/>
      <c r="H159" s="67"/>
      <c r="I159" s="67"/>
      <c r="J159" s="67"/>
      <c r="K159" s="68"/>
      <c r="L159" s="69"/>
      <c r="M159" s="65"/>
      <c r="N159" s="66"/>
      <c r="O159" s="70"/>
      <c r="P159" s="70"/>
      <c r="Q159" s="70"/>
      <c r="R159" s="70"/>
      <c r="S159" s="70"/>
      <c r="T159" s="70"/>
      <c r="U159" s="70"/>
      <c r="V159" s="70"/>
      <c r="W159" s="70"/>
      <c r="X159" s="70"/>
      <c r="Y159" s="70"/>
      <c r="Z159" s="70"/>
      <c r="AA159" s="70"/>
      <c r="AB159" s="70"/>
      <c r="AC159" s="70"/>
      <c r="AD159" s="70"/>
      <c r="AE159" s="70"/>
      <c r="AF159" s="70"/>
      <c r="AG159" s="70"/>
      <c r="AH159" s="70"/>
      <c r="AI159" s="70"/>
      <c r="AJ159" s="70"/>
      <c r="AK159" s="70"/>
      <c r="AL159" s="70"/>
      <c r="AM159" s="70"/>
      <c r="AN159" s="70"/>
      <c r="AO159" s="70"/>
      <c r="AP159" s="70"/>
    </row>
    <row r="160" spans="1:42" x14ac:dyDescent="0.25">
      <c r="A160" s="62"/>
      <c r="B160" s="74" t="s">
        <v>215</v>
      </c>
      <c r="C160" s="75" t="s">
        <v>61</v>
      </c>
      <c r="D160" s="75" t="s">
        <v>63</v>
      </c>
      <c r="E160" s="75" t="s">
        <v>62</v>
      </c>
      <c r="F160" s="76">
        <f t="shared" si="24"/>
        <v>2500</v>
      </c>
      <c r="G160" s="66"/>
      <c r="H160" s="67"/>
      <c r="I160" s="67"/>
      <c r="J160" s="67"/>
      <c r="K160" s="68"/>
      <c r="L160" s="69"/>
      <c r="M160" s="65"/>
      <c r="N160" s="66"/>
      <c r="O160" s="70"/>
      <c r="P160" s="70"/>
      <c r="Q160" s="70"/>
      <c r="R160" s="70"/>
      <c r="S160" s="70"/>
      <c r="T160" s="70"/>
      <c r="U160" s="70"/>
      <c r="V160" s="70"/>
      <c r="W160" s="70"/>
      <c r="X160" s="70"/>
      <c r="Y160" s="70"/>
      <c r="Z160" s="70"/>
      <c r="AA160" s="70"/>
      <c r="AB160" s="70"/>
      <c r="AC160" s="70"/>
      <c r="AD160" s="70"/>
      <c r="AE160" s="70"/>
      <c r="AF160" s="70"/>
      <c r="AG160" s="70"/>
      <c r="AH160" s="70"/>
      <c r="AI160" s="70"/>
      <c r="AJ160" s="70"/>
      <c r="AK160" s="70"/>
      <c r="AL160" s="70"/>
      <c r="AM160" s="70"/>
      <c r="AN160" s="70"/>
      <c r="AO160" s="70"/>
      <c r="AP160" s="70"/>
    </row>
    <row r="161" spans="1:42" x14ac:dyDescent="0.25">
      <c r="A161" s="62"/>
      <c r="B161" s="74" t="s">
        <v>216</v>
      </c>
      <c r="C161" s="75" t="s">
        <v>61</v>
      </c>
      <c r="D161" s="75" t="s">
        <v>117</v>
      </c>
      <c r="E161" s="75" t="s">
        <v>117</v>
      </c>
      <c r="F161" s="76">
        <f t="shared" si="24"/>
        <v>2500</v>
      </c>
      <c r="G161" s="66"/>
      <c r="H161" s="67"/>
      <c r="I161" s="67"/>
      <c r="J161" s="67"/>
      <c r="K161" s="68"/>
      <c r="L161" s="69"/>
      <c r="M161" s="65"/>
      <c r="N161" s="66"/>
      <c r="O161" s="70"/>
      <c r="P161" s="70"/>
      <c r="Q161" s="70"/>
      <c r="R161" s="70"/>
      <c r="S161" s="70"/>
      <c r="T161" s="70"/>
      <c r="U161" s="70"/>
      <c r="V161" s="70"/>
      <c r="W161" s="70"/>
      <c r="X161" s="70"/>
      <c r="Y161" s="70"/>
      <c r="Z161" s="70"/>
      <c r="AA161" s="70"/>
      <c r="AB161" s="70"/>
      <c r="AC161" s="70"/>
      <c r="AD161" s="70"/>
      <c r="AE161" s="70"/>
      <c r="AF161" s="70"/>
      <c r="AG161" s="70"/>
      <c r="AH161" s="70"/>
      <c r="AI161" s="70"/>
      <c r="AJ161" s="70"/>
      <c r="AK161" s="70"/>
      <c r="AL161" s="70"/>
      <c r="AM161" s="70"/>
      <c r="AN161" s="70"/>
      <c r="AO161" s="70"/>
      <c r="AP161" s="70"/>
    </row>
    <row r="162" spans="1:42" x14ac:dyDescent="0.25">
      <c r="A162" s="62"/>
      <c r="B162" s="74" t="s">
        <v>217</v>
      </c>
      <c r="C162" s="75" t="s">
        <v>61</v>
      </c>
      <c r="D162" s="75" t="s">
        <v>69</v>
      </c>
      <c r="E162" s="75" t="s">
        <v>70</v>
      </c>
      <c r="F162" s="76">
        <f t="shared" si="24"/>
        <v>2500</v>
      </c>
      <c r="G162" s="66"/>
      <c r="H162" s="67"/>
      <c r="I162" s="67"/>
      <c r="J162" s="67"/>
      <c r="K162" s="68"/>
      <c r="L162" s="69"/>
      <c r="M162" s="65"/>
      <c r="N162" s="66"/>
      <c r="O162" s="70"/>
      <c r="P162" s="70"/>
      <c r="Q162" s="70"/>
      <c r="R162" s="70"/>
      <c r="S162" s="70"/>
      <c r="T162" s="70"/>
      <c r="U162" s="70"/>
      <c r="V162" s="70"/>
      <c r="W162" s="70"/>
      <c r="X162" s="70"/>
      <c r="Y162" s="70"/>
      <c r="Z162" s="70"/>
      <c r="AA162" s="70"/>
      <c r="AB162" s="70"/>
      <c r="AC162" s="70"/>
      <c r="AD162" s="70"/>
      <c r="AE162" s="70"/>
      <c r="AF162" s="70"/>
      <c r="AG162" s="70"/>
      <c r="AH162" s="70"/>
      <c r="AI162" s="70"/>
      <c r="AJ162" s="70"/>
      <c r="AK162" s="70"/>
      <c r="AL162" s="70"/>
      <c r="AM162" s="70"/>
      <c r="AN162" s="70"/>
      <c r="AO162" s="70"/>
      <c r="AP162" s="70"/>
    </row>
    <row r="163" spans="1:42" x14ac:dyDescent="0.25">
      <c r="A163" s="62"/>
      <c r="B163" s="74" t="s">
        <v>218</v>
      </c>
      <c r="C163" s="75" t="s">
        <v>65</v>
      </c>
      <c r="D163" s="75" t="s">
        <v>81</v>
      </c>
      <c r="E163" s="75" t="s">
        <v>80</v>
      </c>
      <c r="F163" s="76">
        <f t="shared" si="24"/>
        <v>2500</v>
      </c>
      <c r="G163" s="66"/>
      <c r="H163" s="67"/>
      <c r="I163" s="67"/>
      <c r="J163" s="67"/>
      <c r="K163" s="68"/>
      <c r="L163" s="69"/>
      <c r="M163" s="65"/>
      <c r="N163" s="66"/>
      <c r="O163" s="70"/>
      <c r="P163" s="70"/>
      <c r="Q163" s="70"/>
      <c r="R163" s="70"/>
      <c r="S163" s="70"/>
      <c r="T163" s="70"/>
      <c r="U163" s="70"/>
      <c r="V163" s="70"/>
      <c r="W163" s="70"/>
      <c r="X163" s="70"/>
      <c r="Y163" s="70"/>
      <c r="Z163" s="70"/>
      <c r="AA163" s="70"/>
      <c r="AB163" s="70"/>
      <c r="AC163" s="70"/>
      <c r="AD163" s="70"/>
      <c r="AE163" s="70"/>
      <c r="AF163" s="70"/>
      <c r="AG163" s="70"/>
      <c r="AH163" s="70"/>
      <c r="AI163" s="70"/>
      <c r="AJ163" s="70"/>
      <c r="AK163" s="70"/>
      <c r="AL163" s="70"/>
      <c r="AM163" s="70"/>
      <c r="AN163" s="70"/>
      <c r="AO163" s="70"/>
      <c r="AP163" s="70"/>
    </row>
    <row r="164" spans="1:42" x14ac:dyDescent="0.25">
      <c r="A164" s="62"/>
      <c r="B164" s="74" t="s">
        <v>219</v>
      </c>
      <c r="C164" s="75" t="s">
        <v>75</v>
      </c>
      <c r="D164" s="75" t="s">
        <v>67</v>
      </c>
      <c r="E164" s="75" t="s">
        <v>66</v>
      </c>
      <c r="F164" s="76">
        <f t="shared" si="24"/>
        <v>2500</v>
      </c>
      <c r="G164" s="66"/>
      <c r="H164" s="67"/>
      <c r="I164" s="67"/>
      <c r="J164" s="67"/>
      <c r="K164" s="68"/>
      <c r="L164" s="69"/>
      <c r="M164" s="65"/>
      <c r="N164" s="66"/>
      <c r="O164" s="70"/>
      <c r="P164" s="70"/>
      <c r="Q164" s="70"/>
      <c r="R164" s="70"/>
      <c r="S164" s="70"/>
      <c r="T164" s="70"/>
      <c r="U164" s="70"/>
      <c r="V164" s="70"/>
      <c r="W164" s="70"/>
      <c r="X164" s="70"/>
      <c r="Y164" s="70"/>
      <c r="Z164" s="70"/>
      <c r="AA164" s="70"/>
      <c r="AB164" s="70"/>
      <c r="AC164" s="70"/>
      <c r="AD164" s="70"/>
      <c r="AE164" s="70"/>
      <c r="AF164" s="70"/>
      <c r="AG164" s="70"/>
      <c r="AH164" s="70"/>
      <c r="AI164" s="70"/>
      <c r="AJ164" s="70"/>
      <c r="AK164" s="70"/>
      <c r="AL164" s="70"/>
      <c r="AM164" s="70"/>
      <c r="AN164" s="70"/>
      <c r="AO164" s="70"/>
      <c r="AP164" s="70"/>
    </row>
    <row r="165" spans="1:42" x14ac:dyDescent="0.25">
      <c r="A165" s="62"/>
      <c r="B165" s="74" t="s">
        <v>220</v>
      </c>
      <c r="C165" s="75" t="s">
        <v>65</v>
      </c>
      <c r="D165" s="75" t="s">
        <v>66</v>
      </c>
      <c r="E165" s="75" t="s">
        <v>67</v>
      </c>
      <c r="F165" s="76">
        <f t="shared" si="24"/>
        <v>2500</v>
      </c>
      <c r="G165" s="66"/>
      <c r="H165" s="67"/>
      <c r="I165" s="67"/>
      <c r="J165" s="67"/>
      <c r="K165" s="68"/>
      <c r="L165" s="69"/>
      <c r="M165" s="65"/>
      <c r="N165" s="66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70"/>
      <c r="AO165" s="70"/>
      <c r="AP165" s="70"/>
    </row>
    <row r="166" spans="1:42" x14ac:dyDescent="0.25">
      <c r="A166" s="62"/>
      <c r="B166" s="71" t="s">
        <v>221</v>
      </c>
      <c r="C166" s="72" t="s">
        <v>57</v>
      </c>
      <c r="D166" s="72" t="s">
        <v>58</v>
      </c>
      <c r="E166" s="72" t="s">
        <v>59</v>
      </c>
      <c r="F166" s="73" t="s">
        <v>11</v>
      </c>
      <c r="G166" s="66"/>
      <c r="H166" s="67"/>
      <c r="I166" s="67"/>
      <c r="J166" s="67"/>
      <c r="K166" s="68"/>
      <c r="L166" s="69"/>
      <c r="M166" s="65"/>
      <c r="N166" s="66"/>
      <c r="O166" s="70"/>
      <c r="P166" s="70"/>
      <c r="Q166" s="70"/>
      <c r="R166" s="70"/>
      <c r="S166" s="70"/>
      <c r="T166" s="70"/>
      <c r="U166" s="70"/>
      <c r="V166" s="70"/>
      <c r="W166" s="70"/>
      <c r="X166" s="70"/>
      <c r="Y166" s="70"/>
      <c r="Z166" s="70"/>
      <c r="AA166" s="70"/>
      <c r="AB166" s="70"/>
      <c r="AC166" s="70"/>
      <c r="AD166" s="70"/>
      <c r="AE166" s="70"/>
      <c r="AF166" s="70"/>
      <c r="AG166" s="70"/>
      <c r="AH166" s="70"/>
      <c r="AI166" s="70"/>
      <c r="AJ166" s="70"/>
      <c r="AK166" s="70"/>
      <c r="AL166" s="70"/>
      <c r="AM166" s="70"/>
      <c r="AN166" s="70"/>
      <c r="AO166" s="70"/>
      <c r="AP166" s="70"/>
    </row>
    <row r="167" spans="1:42" x14ac:dyDescent="0.25">
      <c r="A167" s="62"/>
      <c r="B167" s="74" t="s">
        <v>222</v>
      </c>
      <c r="C167" s="75" t="s">
        <v>65</v>
      </c>
      <c r="D167" s="75" t="s">
        <v>72</v>
      </c>
      <c r="E167" s="75" t="s">
        <v>73</v>
      </c>
      <c r="F167" s="76">
        <f t="shared" ref="F167:F168" si="25">+D167+E167</f>
        <v>2500</v>
      </c>
      <c r="G167" s="66"/>
      <c r="H167" s="67"/>
      <c r="I167" s="67"/>
      <c r="J167" s="67"/>
      <c r="K167" s="68"/>
      <c r="L167" s="69"/>
      <c r="M167" s="65"/>
      <c r="N167" s="66"/>
      <c r="O167" s="70"/>
      <c r="P167" s="70"/>
      <c r="Q167" s="70"/>
      <c r="R167" s="70"/>
      <c r="S167" s="70"/>
      <c r="T167" s="70"/>
      <c r="U167" s="70"/>
      <c r="V167" s="70"/>
      <c r="W167" s="70"/>
      <c r="X167" s="70"/>
      <c r="Y167" s="70"/>
      <c r="Z167" s="70"/>
      <c r="AA167" s="70"/>
      <c r="AB167" s="70"/>
      <c r="AC167" s="70"/>
      <c r="AD167" s="70"/>
      <c r="AE167" s="70"/>
      <c r="AF167" s="70"/>
      <c r="AG167" s="70"/>
      <c r="AH167" s="70"/>
      <c r="AI167" s="70"/>
      <c r="AJ167" s="70"/>
      <c r="AK167" s="70"/>
      <c r="AL167" s="70"/>
      <c r="AM167" s="70"/>
      <c r="AN167" s="70"/>
      <c r="AO167" s="70"/>
      <c r="AP167" s="70"/>
    </row>
    <row r="168" spans="1:42" x14ac:dyDescent="0.25">
      <c r="A168" s="62"/>
      <c r="B168" s="74" t="s">
        <v>223</v>
      </c>
      <c r="C168" s="75" t="s">
        <v>61</v>
      </c>
      <c r="D168" s="75" t="s">
        <v>70</v>
      </c>
      <c r="E168" s="75" t="s">
        <v>69</v>
      </c>
      <c r="F168" s="76">
        <f t="shared" si="25"/>
        <v>2500</v>
      </c>
      <c r="G168" s="66"/>
      <c r="H168" s="67"/>
      <c r="I168" s="67"/>
      <c r="J168" s="67"/>
      <c r="K168" s="68"/>
      <c r="L168" s="69"/>
      <c r="M168" s="65"/>
      <c r="N168" s="66"/>
      <c r="O168" s="70"/>
      <c r="P168" s="70"/>
      <c r="Q168" s="70"/>
      <c r="R168" s="70"/>
      <c r="S168" s="70"/>
      <c r="T168" s="70"/>
      <c r="U168" s="70"/>
      <c r="V168" s="70"/>
      <c r="W168" s="70"/>
      <c r="X168" s="70"/>
      <c r="Y168" s="70"/>
      <c r="Z168" s="70"/>
      <c r="AA168" s="70"/>
      <c r="AB168" s="70"/>
      <c r="AC168" s="70"/>
      <c r="AD168" s="70"/>
      <c r="AE168" s="70"/>
      <c r="AF168" s="70"/>
      <c r="AG168" s="70"/>
      <c r="AH168" s="70"/>
      <c r="AI168" s="70"/>
      <c r="AJ168" s="70"/>
      <c r="AK168" s="70"/>
      <c r="AL168" s="70"/>
      <c r="AM168" s="70"/>
      <c r="AN168" s="70"/>
      <c r="AO168" s="70"/>
      <c r="AP168" s="70"/>
    </row>
    <row r="169" spans="1:42" x14ac:dyDescent="0.25">
      <c r="A169" s="62"/>
      <c r="B169" s="80" t="s">
        <v>224</v>
      </c>
      <c r="C169" s="75"/>
      <c r="D169" s="75"/>
      <c r="E169" s="75"/>
      <c r="F169" s="76"/>
      <c r="G169" s="66"/>
      <c r="H169" s="67"/>
      <c r="I169" s="67"/>
      <c r="J169" s="67"/>
      <c r="K169" s="68"/>
      <c r="L169" s="69"/>
      <c r="M169" s="65"/>
      <c r="N169" s="66"/>
      <c r="O169" s="70"/>
      <c r="P169" s="70"/>
      <c r="Q169" s="70"/>
      <c r="R169" s="70"/>
      <c r="S169" s="70"/>
      <c r="T169" s="70"/>
      <c r="U169" s="70"/>
      <c r="V169" s="70"/>
      <c r="W169" s="70"/>
      <c r="X169" s="70"/>
      <c r="Y169" s="70"/>
      <c r="Z169" s="70"/>
      <c r="AA169" s="70"/>
      <c r="AB169" s="70"/>
      <c r="AC169" s="70"/>
      <c r="AD169" s="70"/>
      <c r="AE169" s="70"/>
      <c r="AF169" s="70"/>
      <c r="AG169" s="70"/>
      <c r="AH169" s="70"/>
      <c r="AI169" s="70"/>
      <c r="AJ169" s="70"/>
      <c r="AK169" s="70"/>
      <c r="AL169" s="70"/>
      <c r="AM169" s="70"/>
      <c r="AN169" s="70"/>
      <c r="AO169" s="70"/>
      <c r="AP169" s="70"/>
    </row>
    <row r="170" spans="1:42" x14ac:dyDescent="0.25">
      <c r="A170" s="62"/>
      <c r="B170" s="71" t="s">
        <v>225</v>
      </c>
      <c r="C170" s="72" t="s">
        <v>57</v>
      </c>
      <c r="D170" s="72" t="s">
        <v>58</v>
      </c>
      <c r="E170" s="72" t="s">
        <v>59</v>
      </c>
      <c r="F170" s="73" t="s">
        <v>11</v>
      </c>
      <c r="G170" s="66"/>
      <c r="H170" s="67"/>
      <c r="I170" s="67"/>
      <c r="J170" s="67"/>
      <c r="K170" s="68"/>
      <c r="L170" s="69"/>
      <c r="M170" s="65"/>
      <c r="N170" s="66"/>
      <c r="O170" s="70"/>
      <c r="P170" s="70"/>
      <c r="Q170" s="70"/>
      <c r="R170" s="70"/>
      <c r="S170" s="70"/>
      <c r="T170" s="70"/>
      <c r="U170" s="70"/>
      <c r="V170" s="70"/>
      <c r="W170" s="70"/>
      <c r="X170" s="70"/>
      <c r="Y170" s="70"/>
      <c r="Z170" s="70"/>
      <c r="AA170" s="70"/>
      <c r="AB170" s="70"/>
      <c r="AC170" s="70"/>
      <c r="AD170" s="70"/>
      <c r="AE170" s="70"/>
      <c r="AF170" s="70"/>
      <c r="AG170" s="70"/>
      <c r="AH170" s="70"/>
      <c r="AI170" s="70"/>
      <c r="AJ170" s="70"/>
      <c r="AK170" s="70"/>
      <c r="AL170" s="70"/>
      <c r="AM170" s="70"/>
      <c r="AN170" s="70"/>
      <c r="AO170" s="70"/>
      <c r="AP170" s="70"/>
    </row>
    <row r="171" spans="1:42" x14ac:dyDescent="0.25">
      <c r="A171" s="62"/>
      <c r="B171" s="74" t="s">
        <v>226</v>
      </c>
      <c r="C171" s="75" t="s">
        <v>65</v>
      </c>
      <c r="D171" s="75" t="s">
        <v>66</v>
      </c>
      <c r="E171" s="75" t="s">
        <v>67</v>
      </c>
      <c r="F171" s="76">
        <f t="shared" ref="F171:F177" si="26">+D171+E171</f>
        <v>2500</v>
      </c>
      <c r="G171" s="66"/>
      <c r="H171" s="67"/>
      <c r="I171" s="67"/>
      <c r="J171" s="67"/>
      <c r="K171" s="68"/>
      <c r="L171" s="69"/>
      <c r="M171" s="65"/>
      <c r="N171" s="66"/>
      <c r="O171" s="70"/>
      <c r="P171" s="70"/>
      <c r="Q171" s="70"/>
      <c r="R171" s="70"/>
      <c r="S171" s="70"/>
      <c r="T171" s="70"/>
      <c r="U171" s="70"/>
      <c r="V171" s="70"/>
      <c r="W171" s="70"/>
      <c r="X171" s="70"/>
      <c r="Y171" s="70"/>
      <c r="Z171" s="70"/>
      <c r="AA171" s="70"/>
      <c r="AB171" s="70"/>
      <c r="AC171" s="70"/>
      <c r="AD171" s="70"/>
      <c r="AE171" s="70"/>
      <c r="AF171" s="70"/>
      <c r="AG171" s="70"/>
      <c r="AH171" s="70"/>
      <c r="AI171" s="70"/>
      <c r="AJ171" s="70"/>
      <c r="AK171" s="70"/>
      <c r="AL171" s="70"/>
      <c r="AM171" s="70"/>
      <c r="AN171" s="70"/>
      <c r="AO171" s="70"/>
      <c r="AP171" s="70"/>
    </row>
    <row r="172" spans="1:42" x14ac:dyDescent="0.25">
      <c r="A172" s="62"/>
      <c r="B172" s="74" t="s">
        <v>227</v>
      </c>
      <c r="C172" s="75" t="s">
        <v>61</v>
      </c>
      <c r="D172" s="75" t="s">
        <v>69</v>
      </c>
      <c r="E172" s="75" t="s">
        <v>70</v>
      </c>
      <c r="F172" s="76">
        <f t="shared" si="26"/>
        <v>2500</v>
      </c>
      <c r="G172" s="66"/>
      <c r="H172" s="67"/>
      <c r="I172" s="67"/>
      <c r="J172" s="67"/>
      <c r="K172" s="68"/>
      <c r="L172" s="69"/>
      <c r="M172" s="65"/>
      <c r="N172" s="66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70"/>
      <c r="AO172" s="70"/>
      <c r="AP172" s="70"/>
    </row>
    <row r="173" spans="1:42" x14ac:dyDescent="0.25">
      <c r="A173" s="62"/>
      <c r="B173" s="74" t="s">
        <v>228</v>
      </c>
      <c r="C173" s="75" t="s">
        <v>61</v>
      </c>
      <c r="D173" s="75" t="s">
        <v>70</v>
      </c>
      <c r="E173" s="75" t="s">
        <v>69</v>
      </c>
      <c r="F173" s="76">
        <f t="shared" si="26"/>
        <v>2500</v>
      </c>
      <c r="G173" s="66"/>
      <c r="H173" s="67"/>
      <c r="I173" s="67"/>
      <c r="J173" s="67"/>
      <c r="K173" s="68"/>
      <c r="L173" s="69"/>
      <c r="M173" s="65"/>
      <c r="N173" s="66"/>
      <c r="O173" s="70"/>
      <c r="P173" s="70"/>
      <c r="Q173" s="70"/>
      <c r="R173" s="70"/>
      <c r="S173" s="70"/>
      <c r="T173" s="70"/>
      <c r="U173" s="70"/>
      <c r="V173" s="70"/>
      <c r="W173" s="70"/>
      <c r="X173" s="70"/>
      <c r="Y173" s="70"/>
      <c r="Z173" s="70"/>
      <c r="AA173" s="70"/>
      <c r="AB173" s="70"/>
      <c r="AC173" s="70"/>
      <c r="AD173" s="70"/>
      <c r="AE173" s="70"/>
      <c r="AF173" s="70"/>
      <c r="AG173" s="70"/>
      <c r="AH173" s="70"/>
      <c r="AI173" s="70"/>
      <c r="AJ173" s="70"/>
      <c r="AK173" s="70"/>
      <c r="AL173" s="70"/>
      <c r="AM173" s="70"/>
      <c r="AN173" s="70"/>
      <c r="AO173" s="70"/>
      <c r="AP173" s="70"/>
    </row>
    <row r="174" spans="1:42" x14ac:dyDescent="0.25">
      <c r="A174" s="62"/>
      <c r="B174" s="74" t="s">
        <v>229</v>
      </c>
      <c r="C174" s="75" t="s">
        <v>61</v>
      </c>
      <c r="D174" s="75" t="s">
        <v>63</v>
      </c>
      <c r="E174" s="75" t="s">
        <v>62</v>
      </c>
      <c r="F174" s="76">
        <f t="shared" si="26"/>
        <v>2500</v>
      </c>
      <c r="G174" s="66"/>
      <c r="H174" s="67"/>
      <c r="I174" s="67"/>
      <c r="J174" s="67"/>
      <c r="K174" s="68"/>
      <c r="L174" s="69"/>
      <c r="M174" s="65"/>
      <c r="N174" s="66"/>
      <c r="O174" s="70"/>
      <c r="P174" s="70"/>
      <c r="Q174" s="70"/>
      <c r="R174" s="70"/>
      <c r="S174" s="70"/>
      <c r="T174" s="70"/>
      <c r="U174" s="70"/>
      <c r="V174" s="70"/>
      <c r="W174" s="70"/>
      <c r="X174" s="70"/>
      <c r="Y174" s="70"/>
      <c r="Z174" s="70"/>
      <c r="AA174" s="70"/>
      <c r="AB174" s="70"/>
      <c r="AC174" s="70"/>
      <c r="AD174" s="70"/>
      <c r="AE174" s="70"/>
      <c r="AF174" s="70"/>
      <c r="AG174" s="70"/>
      <c r="AH174" s="70"/>
      <c r="AI174" s="70"/>
      <c r="AJ174" s="70"/>
      <c r="AK174" s="70"/>
      <c r="AL174" s="70"/>
      <c r="AM174" s="70"/>
      <c r="AN174" s="70"/>
      <c r="AO174" s="70"/>
      <c r="AP174" s="70"/>
    </row>
    <row r="175" spans="1:42" x14ac:dyDescent="0.25">
      <c r="A175" s="62"/>
      <c r="B175" s="74" t="s">
        <v>230</v>
      </c>
      <c r="C175" s="75" t="s">
        <v>61</v>
      </c>
      <c r="D175" s="75" t="s">
        <v>69</v>
      </c>
      <c r="E175" s="75" t="s">
        <v>70</v>
      </c>
      <c r="F175" s="76">
        <f t="shared" si="26"/>
        <v>2500</v>
      </c>
      <c r="G175" s="66"/>
      <c r="H175" s="67"/>
      <c r="I175" s="67"/>
      <c r="J175" s="67"/>
      <c r="K175" s="68"/>
      <c r="L175" s="69"/>
      <c r="M175" s="65"/>
      <c r="N175" s="66"/>
      <c r="O175" s="70"/>
      <c r="P175" s="70"/>
      <c r="Q175" s="70"/>
      <c r="R175" s="70"/>
      <c r="S175" s="70"/>
      <c r="T175" s="70"/>
      <c r="U175" s="70"/>
      <c r="V175" s="70"/>
      <c r="W175" s="70"/>
      <c r="X175" s="70"/>
      <c r="Y175" s="70"/>
      <c r="Z175" s="70"/>
      <c r="AA175" s="70"/>
      <c r="AB175" s="70"/>
      <c r="AC175" s="70"/>
      <c r="AD175" s="70"/>
      <c r="AE175" s="70"/>
      <c r="AF175" s="70"/>
      <c r="AG175" s="70"/>
      <c r="AH175" s="70"/>
      <c r="AI175" s="70"/>
      <c r="AJ175" s="70"/>
      <c r="AK175" s="70"/>
      <c r="AL175" s="70"/>
      <c r="AM175" s="70"/>
      <c r="AN175" s="70"/>
      <c r="AO175" s="70"/>
      <c r="AP175" s="70"/>
    </row>
    <row r="176" spans="1:42" x14ac:dyDescent="0.25">
      <c r="A176" s="62"/>
      <c r="B176" s="74" t="s">
        <v>231</v>
      </c>
      <c r="C176" s="75" t="s">
        <v>75</v>
      </c>
      <c r="D176" s="75" t="s">
        <v>77</v>
      </c>
      <c r="E176" s="75" t="s">
        <v>78</v>
      </c>
      <c r="F176" s="76">
        <f t="shared" si="26"/>
        <v>2500</v>
      </c>
      <c r="G176" s="66"/>
      <c r="H176" s="67"/>
      <c r="I176" s="67"/>
      <c r="J176" s="67"/>
      <c r="K176" s="68"/>
      <c r="L176" s="69"/>
      <c r="M176" s="65"/>
      <c r="N176" s="66"/>
      <c r="O176" s="70"/>
      <c r="P176" s="70"/>
      <c r="Q176" s="70"/>
      <c r="R176" s="70"/>
      <c r="S176" s="70"/>
      <c r="T176" s="70"/>
      <c r="U176" s="70"/>
      <c r="V176" s="70"/>
      <c r="W176" s="70"/>
      <c r="X176" s="70"/>
      <c r="Y176" s="70"/>
      <c r="Z176" s="70"/>
      <c r="AA176" s="70"/>
      <c r="AB176" s="70"/>
      <c r="AC176" s="70"/>
      <c r="AD176" s="70"/>
      <c r="AE176" s="70"/>
      <c r="AF176" s="70"/>
      <c r="AG176" s="70"/>
      <c r="AH176" s="70"/>
      <c r="AI176" s="70"/>
      <c r="AJ176" s="70"/>
      <c r="AK176" s="70"/>
      <c r="AL176" s="70"/>
      <c r="AM176" s="70"/>
      <c r="AN176" s="70"/>
      <c r="AO176" s="70"/>
      <c r="AP176" s="70"/>
    </row>
    <row r="177" spans="1:42" x14ac:dyDescent="0.25">
      <c r="A177" s="62"/>
      <c r="B177" s="74" t="s">
        <v>232</v>
      </c>
      <c r="C177" s="75" t="s">
        <v>61</v>
      </c>
      <c r="D177" s="75" t="s">
        <v>117</v>
      </c>
      <c r="E177" s="75" t="s">
        <v>117</v>
      </c>
      <c r="F177" s="76">
        <f t="shared" si="26"/>
        <v>2500</v>
      </c>
      <c r="G177" s="66"/>
      <c r="H177" s="67"/>
      <c r="I177" s="67"/>
      <c r="J177" s="67"/>
      <c r="K177" s="68"/>
      <c r="L177" s="69"/>
      <c r="M177" s="65"/>
      <c r="N177" s="66"/>
      <c r="O177" s="70"/>
      <c r="P177" s="70"/>
      <c r="Q177" s="70"/>
      <c r="R177" s="70"/>
      <c r="S177" s="70"/>
      <c r="T177" s="70"/>
      <c r="U177" s="70"/>
      <c r="V177" s="70"/>
      <c r="W177" s="70"/>
      <c r="X177" s="70"/>
      <c r="Y177" s="70"/>
      <c r="Z177" s="70"/>
      <c r="AA177" s="70"/>
      <c r="AB177" s="70"/>
      <c r="AC177" s="70"/>
      <c r="AD177" s="70"/>
      <c r="AE177" s="70"/>
      <c r="AF177" s="70"/>
      <c r="AG177" s="70"/>
      <c r="AH177" s="70"/>
      <c r="AI177" s="70"/>
      <c r="AJ177" s="70"/>
      <c r="AK177" s="70"/>
      <c r="AL177" s="70"/>
      <c r="AM177" s="70"/>
      <c r="AN177" s="70"/>
      <c r="AO177" s="70"/>
      <c r="AP177" s="70"/>
    </row>
    <row r="178" spans="1:42" x14ac:dyDescent="0.25">
      <c r="A178" s="62"/>
      <c r="B178" s="71" t="s">
        <v>233</v>
      </c>
      <c r="C178" s="72" t="s">
        <v>57</v>
      </c>
      <c r="D178" s="72" t="s">
        <v>58</v>
      </c>
      <c r="E178" s="72" t="s">
        <v>59</v>
      </c>
      <c r="F178" s="73" t="s">
        <v>11</v>
      </c>
      <c r="G178" s="66"/>
      <c r="H178" s="67"/>
      <c r="I178" s="67"/>
      <c r="J178" s="67"/>
      <c r="K178" s="68"/>
      <c r="L178" s="69"/>
      <c r="M178" s="65"/>
      <c r="N178" s="66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70"/>
      <c r="AO178" s="70"/>
      <c r="AP178" s="70"/>
    </row>
    <row r="179" spans="1:42" x14ac:dyDescent="0.25">
      <c r="A179" s="62"/>
      <c r="B179" s="74" t="s">
        <v>234</v>
      </c>
      <c r="C179" s="75" t="s">
        <v>61</v>
      </c>
      <c r="D179" s="75" t="s">
        <v>117</v>
      </c>
      <c r="E179" s="75" t="s">
        <v>117</v>
      </c>
      <c r="F179" s="76">
        <f t="shared" ref="F179:F186" si="27">+D179+E179</f>
        <v>2500</v>
      </c>
      <c r="G179" s="66"/>
      <c r="H179" s="67"/>
      <c r="I179" s="67"/>
      <c r="J179" s="67"/>
      <c r="K179" s="68"/>
      <c r="L179" s="69"/>
      <c r="M179" s="65"/>
      <c r="N179" s="66"/>
      <c r="O179" s="70"/>
      <c r="P179" s="70"/>
      <c r="Q179" s="70"/>
      <c r="R179" s="70"/>
      <c r="S179" s="70"/>
      <c r="T179" s="70"/>
      <c r="U179" s="70"/>
      <c r="V179" s="70"/>
      <c r="W179" s="70"/>
      <c r="X179" s="70"/>
      <c r="Y179" s="70"/>
      <c r="Z179" s="70"/>
      <c r="AA179" s="70"/>
      <c r="AB179" s="70"/>
      <c r="AC179" s="70"/>
      <c r="AD179" s="70"/>
      <c r="AE179" s="70"/>
      <c r="AF179" s="70"/>
      <c r="AG179" s="70"/>
      <c r="AH179" s="70"/>
      <c r="AI179" s="70"/>
      <c r="AJ179" s="70"/>
      <c r="AK179" s="70"/>
      <c r="AL179" s="70"/>
      <c r="AM179" s="70"/>
      <c r="AN179" s="70"/>
      <c r="AO179" s="70"/>
      <c r="AP179" s="70"/>
    </row>
    <row r="180" spans="1:42" x14ac:dyDescent="0.25">
      <c r="A180" s="62"/>
      <c r="B180" s="74" t="s">
        <v>235</v>
      </c>
      <c r="C180" s="75" t="s">
        <v>75</v>
      </c>
      <c r="D180" s="75" t="s">
        <v>102</v>
      </c>
      <c r="E180" s="75" t="s">
        <v>103</v>
      </c>
      <c r="F180" s="76">
        <f t="shared" si="27"/>
        <v>2500</v>
      </c>
      <c r="G180" s="66"/>
      <c r="H180" s="67"/>
      <c r="I180" s="67"/>
      <c r="J180" s="67"/>
      <c r="K180" s="68"/>
      <c r="L180" s="69"/>
      <c r="M180" s="65"/>
      <c r="N180" s="66"/>
      <c r="O180" s="70"/>
      <c r="P180" s="70"/>
      <c r="Q180" s="70"/>
      <c r="R180" s="70"/>
      <c r="S180" s="70"/>
      <c r="T180" s="70"/>
      <c r="U180" s="70"/>
      <c r="V180" s="70"/>
      <c r="W180" s="70"/>
      <c r="X180" s="70"/>
      <c r="Y180" s="70"/>
      <c r="Z180" s="70"/>
      <c r="AA180" s="70"/>
      <c r="AB180" s="70"/>
      <c r="AC180" s="70"/>
      <c r="AD180" s="70"/>
      <c r="AE180" s="70"/>
      <c r="AF180" s="70"/>
      <c r="AG180" s="70"/>
      <c r="AH180" s="70"/>
      <c r="AI180" s="70"/>
      <c r="AJ180" s="70"/>
      <c r="AK180" s="70"/>
      <c r="AL180" s="70"/>
      <c r="AM180" s="70"/>
      <c r="AN180" s="70"/>
      <c r="AO180" s="70"/>
      <c r="AP180" s="70"/>
    </row>
    <row r="181" spans="1:42" x14ac:dyDescent="0.25">
      <c r="A181" s="62"/>
      <c r="B181" s="74" t="s">
        <v>236</v>
      </c>
      <c r="C181" s="75" t="s">
        <v>75</v>
      </c>
      <c r="D181" s="75" t="s">
        <v>102</v>
      </c>
      <c r="E181" s="75" t="s">
        <v>103</v>
      </c>
      <c r="F181" s="76">
        <f t="shared" si="27"/>
        <v>2500</v>
      </c>
      <c r="G181" s="66"/>
      <c r="H181" s="67"/>
      <c r="I181" s="67"/>
      <c r="J181" s="67"/>
      <c r="K181" s="68"/>
      <c r="L181" s="69"/>
      <c r="M181" s="65"/>
      <c r="N181" s="66"/>
      <c r="O181" s="70"/>
      <c r="P181" s="70"/>
      <c r="Q181" s="70"/>
      <c r="R181" s="70"/>
      <c r="S181" s="70"/>
      <c r="T181" s="70"/>
      <c r="U181" s="70"/>
      <c r="V181" s="70"/>
      <c r="W181" s="70"/>
      <c r="X181" s="70"/>
      <c r="Y181" s="70"/>
      <c r="Z181" s="70"/>
      <c r="AA181" s="70"/>
      <c r="AB181" s="70"/>
      <c r="AC181" s="70"/>
      <c r="AD181" s="70"/>
      <c r="AE181" s="70"/>
      <c r="AF181" s="70"/>
      <c r="AG181" s="70"/>
      <c r="AH181" s="70"/>
      <c r="AI181" s="70"/>
      <c r="AJ181" s="70"/>
      <c r="AK181" s="70"/>
      <c r="AL181" s="70"/>
      <c r="AM181" s="70"/>
      <c r="AN181" s="70"/>
      <c r="AO181" s="70"/>
      <c r="AP181" s="70"/>
    </row>
    <row r="182" spans="1:42" x14ac:dyDescent="0.25">
      <c r="A182" s="62"/>
      <c r="B182" s="74" t="s">
        <v>237</v>
      </c>
      <c r="C182" s="75" t="s">
        <v>61</v>
      </c>
      <c r="D182" s="75" t="s">
        <v>63</v>
      </c>
      <c r="E182" s="75" t="s">
        <v>62</v>
      </c>
      <c r="F182" s="76">
        <f t="shared" si="27"/>
        <v>2500</v>
      </c>
      <c r="G182" s="66"/>
      <c r="H182" s="67"/>
      <c r="I182" s="67"/>
      <c r="J182" s="67"/>
      <c r="K182" s="68"/>
      <c r="L182" s="69"/>
      <c r="M182" s="65"/>
      <c r="N182" s="66"/>
      <c r="O182" s="70"/>
      <c r="P182" s="70"/>
      <c r="Q182" s="70"/>
      <c r="R182" s="70"/>
      <c r="S182" s="70"/>
      <c r="T182" s="70"/>
      <c r="U182" s="70"/>
      <c r="V182" s="70"/>
      <c r="W182" s="70"/>
      <c r="X182" s="70"/>
      <c r="Y182" s="70"/>
      <c r="Z182" s="70"/>
      <c r="AA182" s="70"/>
      <c r="AB182" s="70"/>
      <c r="AC182" s="70"/>
      <c r="AD182" s="70"/>
      <c r="AE182" s="70"/>
      <c r="AF182" s="70"/>
      <c r="AG182" s="70"/>
      <c r="AH182" s="70"/>
      <c r="AI182" s="70"/>
      <c r="AJ182" s="70"/>
      <c r="AK182" s="70"/>
      <c r="AL182" s="70"/>
      <c r="AM182" s="70"/>
      <c r="AN182" s="70"/>
      <c r="AO182" s="70"/>
      <c r="AP182" s="70"/>
    </row>
    <row r="183" spans="1:42" x14ac:dyDescent="0.25">
      <c r="A183" s="62"/>
      <c r="B183" s="74" t="s">
        <v>238</v>
      </c>
      <c r="C183" s="75" t="s">
        <v>65</v>
      </c>
      <c r="D183" s="75" t="s">
        <v>78</v>
      </c>
      <c r="E183" s="75" t="s">
        <v>77</v>
      </c>
      <c r="F183" s="76">
        <f t="shared" si="27"/>
        <v>2500</v>
      </c>
      <c r="G183" s="66"/>
      <c r="H183" s="67"/>
      <c r="I183" s="67"/>
      <c r="J183" s="67"/>
      <c r="K183" s="68"/>
      <c r="L183" s="69"/>
      <c r="M183" s="65"/>
      <c r="N183" s="66"/>
      <c r="O183" s="70"/>
      <c r="P183" s="70"/>
      <c r="Q183" s="70"/>
      <c r="R183" s="70"/>
      <c r="S183" s="70"/>
      <c r="T183" s="70"/>
      <c r="U183" s="70"/>
      <c r="V183" s="70"/>
      <c r="W183" s="70"/>
      <c r="X183" s="70"/>
      <c r="Y183" s="70"/>
      <c r="Z183" s="70"/>
      <c r="AA183" s="70"/>
      <c r="AB183" s="70"/>
      <c r="AC183" s="70"/>
      <c r="AD183" s="70"/>
      <c r="AE183" s="70"/>
      <c r="AF183" s="70"/>
      <c r="AG183" s="70"/>
      <c r="AH183" s="70"/>
      <c r="AI183" s="70"/>
      <c r="AJ183" s="70"/>
      <c r="AK183" s="70"/>
      <c r="AL183" s="70"/>
      <c r="AM183" s="70"/>
      <c r="AN183" s="70"/>
      <c r="AO183" s="70"/>
      <c r="AP183" s="70"/>
    </row>
    <row r="184" spans="1:42" x14ac:dyDescent="0.25">
      <c r="A184" s="62"/>
      <c r="B184" s="74" t="s">
        <v>239</v>
      </c>
      <c r="C184" s="75" t="s">
        <v>61</v>
      </c>
      <c r="D184" s="75" t="s">
        <v>117</v>
      </c>
      <c r="E184" s="75" t="s">
        <v>117</v>
      </c>
      <c r="F184" s="76">
        <f t="shared" si="27"/>
        <v>2500</v>
      </c>
      <c r="G184" s="66"/>
      <c r="H184" s="67"/>
      <c r="I184" s="67"/>
      <c r="J184" s="67"/>
      <c r="K184" s="68"/>
      <c r="L184" s="69"/>
      <c r="M184" s="65"/>
      <c r="N184" s="66"/>
      <c r="O184" s="70"/>
      <c r="P184" s="70"/>
      <c r="Q184" s="70"/>
      <c r="R184" s="70"/>
      <c r="S184" s="70"/>
      <c r="T184" s="70"/>
      <c r="U184" s="70"/>
      <c r="V184" s="70"/>
      <c r="W184" s="70"/>
      <c r="X184" s="70"/>
      <c r="Y184" s="70"/>
      <c r="Z184" s="70"/>
      <c r="AA184" s="70"/>
      <c r="AB184" s="70"/>
      <c r="AC184" s="70"/>
      <c r="AD184" s="70"/>
      <c r="AE184" s="70"/>
      <c r="AF184" s="70"/>
      <c r="AG184" s="70"/>
      <c r="AH184" s="70"/>
      <c r="AI184" s="70"/>
      <c r="AJ184" s="70"/>
      <c r="AK184" s="70"/>
      <c r="AL184" s="70"/>
      <c r="AM184" s="70"/>
      <c r="AN184" s="70"/>
      <c r="AO184" s="70"/>
      <c r="AP184" s="70"/>
    </row>
    <row r="185" spans="1:42" x14ac:dyDescent="0.25">
      <c r="A185" s="62"/>
      <c r="B185" s="74" t="s">
        <v>240</v>
      </c>
      <c r="C185" s="75" t="s">
        <v>65</v>
      </c>
      <c r="D185" s="75" t="s">
        <v>81</v>
      </c>
      <c r="E185" s="75" t="s">
        <v>80</v>
      </c>
      <c r="F185" s="76">
        <f t="shared" si="27"/>
        <v>2500</v>
      </c>
      <c r="G185" s="66"/>
      <c r="H185" s="67"/>
      <c r="I185" s="67"/>
      <c r="J185" s="67"/>
      <c r="K185" s="68"/>
      <c r="L185" s="69"/>
      <c r="M185" s="65"/>
      <c r="N185" s="66"/>
      <c r="O185" s="70"/>
      <c r="P185" s="70"/>
      <c r="Q185" s="70"/>
      <c r="R185" s="70"/>
      <c r="S185" s="70"/>
      <c r="T185" s="70"/>
      <c r="U185" s="70"/>
      <c r="V185" s="70"/>
      <c r="W185" s="70"/>
      <c r="X185" s="70"/>
      <c r="Y185" s="70"/>
      <c r="Z185" s="70"/>
      <c r="AA185" s="70"/>
      <c r="AB185" s="70"/>
      <c r="AC185" s="70"/>
      <c r="AD185" s="70"/>
      <c r="AE185" s="70"/>
      <c r="AF185" s="70"/>
      <c r="AG185" s="70"/>
      <c r="AH185" s="70"/>
      <c r="AI185" s="70"/>
      <c r="AJ185" s="70"/>
      <c r="AK185" s="70"/>
      <c r="AL185" s="70"/>
      <c r="AM185" s="70"/>
      <c r="AN185" s="70"/>
      <c r="AO185" s="70"/>
      <c r="AP185" s="70"/>
    </row>
    <row r="186" spans="1:42" x14ac:dyDescent="0.25">
      <c r="A186" s="62"/>
      <c r="B186" s="74" t="s">
        <v>241</v>
      </c>
      <c r="C186" s="75" t="s">
        <v>75</v>
      </c>
      <c r="D186" s="75" t="s">
        <v>80</v>
      </c>
      <c r="E186" s="75" t="s">
        <v>81</v>
      </c>
      <c r="F186" s="76">
        <f t="shared" si="27"/>
        <v>2500</v>
      </c>
      <c r="G186" s="66"/>
      <c r="H186" s="67"/>
      <c r="I186" s="67"/>
      <c r="J186" s="67"/>
      <c r="K186" s="68"/>
      <c r="L186" s="69"/>
      <c r="M186" s="65"/>
      <c r="N186" s="66"/>
      <c r="O186" s="70"/>
      <c r="P186" s="70"/>
      <c r="Q186" s="70"/>
      <c r="R186" s="70"/>
      <c r="S186" s="70"/>
      <c r="T186" s="70"/>
      <c r="U186" s="70"/>
      <c r="V186" s="70"/>
      <c r="W186" s="70"/>
      <c r="X186" s="70"/>
      <c r="Y186" s="70"/>
      <c r="Z186" s="70"/>
      <c r="AA186" s="70"/>
      <c r="AB186" s="70"/>
      <c r="AC186" s="70"/>
      <c r="AD186" s="70"/>
      <c r="AE186" s="70"/>
      <c r="AF186" s="70"/>
      <c r="AG186" s="70"/>
      <c r="AH186" s="70"/>
      <c r="AI186" s="70"/>
      <c r="AJ186" s="70"/>
      <c r="AK186" s="70"/>
      <c r="AL186" s="70"/>
      <c r="AM186" s="70"/>
      <c r="AN186" s="70"/>
      <c r="AO186" s="70"/>
      <c r="AP186" s="70"/>
    </row>
    <row r="187" spans="1:42" x14ac:dyDescent="0.25">
      <c r="A187" s="62"/>
      <c r="B187" s="80" t="s">
        <v>242</v>
      </c>
      <c r="C187" s="75"/>
      <c r="D187" s="75"/>
      <c r="E187" s="75"/>
      <c r="F187" s="76"/>
      <c r="G187" s="66"/>
      <c r="H187" s="67"/>
      <c r="I187" s="67"/>
      <c r="J187" s="67"/>
      <c r="K187" s="68"/>
      <c r="L187" s="69"/>
      <c r="M187" s="65"/>
      <c r="N187" s="66"/>
      <c r="O187" s="70"/>
      <c r="P187" s="70"/>
      <c r="Q187" s="70"/>
      <c r="R187" s="70"/>
      <c r="S187" s="70"/>
      <c r="T187" s="70"/>
      <c r="U187" s="70"/>
      <c r="V187" s="70"/>
      <c r="W187" s="70"/>
      <c r="X187" s="70"/>
      <c r="Y187" s="70"/>
      <c r="Z187" s="70"/>
      <c r="AA187" s="70"/>
      <c r="AB187" s="70"/>
      <c r="AC187" s="70"/>
      <c r="AD187" s="70"/>
      <c r="AE187" s="70"/>
      <c r="AF187" s="70"/>
      <c r="AG187" s="70"/>
      <c r="AH187" s="70"/>
      <c r="AI187" s="70"/>
      <c r="AJ187" s="70"/>
      <c r="AK187" s="70"/>
      <c r="AL187" s="70"/>
      <c r="AM187" s="70"/>
      <c r="AN187" s="70"/>
      <c r="AO187" s="70"/>
      <c r="AP187" s="70"/>
    </row>
    <row r="188" spans="1:42" x14ac:dyDescent="0.25">
      <c r="A188" s="62"/>
      <c r="B188" s="71" t="s">
        <v>243</v>
      </c>
      <c r="C188" s="72" t="s">
        <v>57</v>
      </c>
      <c r="D188" s="72" t="s">
        <v>58</v>
      </c>
      <c r="E188" s="72" t="s">
        <v>59</v>
      </c>
      <c r="F188" s="73" t="s">
        <v>11</v>
      </c>
      <c r="G188" s="66"/>
      <c r="H188" s="67"/>
      <c r="I188" s="67"/>
      <c r="J188" s="67"/>
      <c r="K188" s="68"/>
      <c r="L188" s="69"/>
      <c r="M188" s="65"/>
      <c r="N188" s="66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70"/>
      <c r="AO188" s="70"/>
      <c r="AP188" s="70"/>
    </row>
    <row r="189" spans="1:42" x14ac:dyDescent="0.25">
      <c r="A189" s="62"/>
      <c r="B189" s="74" t="s">
        <v>244</v>
      </c>
      <c r="C189" s="75" t="s">
        <v>75</v>
      </c>
      <c r="D189" s="75" t="s">
        <v>80</v>
      </c>
      <c r="E189" s="75" t="s">
        <v>81</v>
      </c>
      <c r="F189" s="76">
        <f t="shared" ref="F189:F195" si="28">+D189+E189</f>
        <v>2500</v>
      </c>
      <c r="G189" s="66"/>
      <c r="H189" s="67"/>
      <c r="I189" s="67"/>
      <c r="J189" s="67"/>
      <c r="K189" s="68"/>
      <c r="L189" s="69"/>
      <c r="M189" s="65"/>
      <c r="N189" s="66"/>
      <c r="O189" s="70"/>
      <c r="P189" s="70"/>
      <c r="Q189" s="70"/>
      <c r="R189" s="70"/>
      <c r="S189" s="70"/>
      <c r="T189" s="70"/>
      <c r="U189" s="70"/>
      <c r="V189" s="70"/>
      <c r="W189" s="70"/>
      <c r="X189" s="70"/>
      <c r="Y189" s="70"/>
      <c r="Z189" s="70"/>
      <c r="AA189" s="70"/>
      <c r="AB189" s="70"/>
      <c r="AC189" s="70"/>
      <c r="AD189" s="70"/>
      <c r="AE189" s="70"/>
      <c r="AF189" s="70"/>
      <c r="AG189" s="70"/>
      <c r="AH189" s="70"/>
      <c r="AI189" s="70"/>
      <c r="AJ189" s="70"/>
      <c r="AK189" s="70"/>
      <c r="AL189" s="70"/>
      <c r="AM189" s="70"/>
      <c r="AN189" s="70"/>
      <c r="AO189" s="70"/>
      <c r="AP189" s="70"/>
    </row>
    <row r="190" spans="1:42" x14ac:dyDescent="0.25">
      <c r="A190" s="62"/>
      <c r="B190" s="74" t="s">
        <v>245</v>
      </c>
      <c r="C190" s="75" t="s">
        <v>75</v>
      </c>
      <c r="D190" s="75" t="s">
        <v>80</v>
      </c>
      <c r="E190" s="75" t="s">
        <v>81</v>
      </c>
      <c r="F190" s="76">
        <f t="shared" si="28"/>
        <v>2500</v>
      </c>
      <c r="G190" s="66"/>
      <c r="H190" s="67"/>
      <c r="I190" s="67"/>
      <c r="J190" s="67"/>
      <c r="K190" s="68"/>
      <c r="L190" s="69"/>
      <c r="M190" s="65"/>
      <c r="N190" s="66"/>
      <c r="O190" s="70"/>
      <c r="P190" s="70"/>
      <c r="Q190" s="70"/>
      <c r="R190" s="70"/>
      <c r="S190" s="70"/>
      <c r="T190" s="70"/>
      <c r="U190" s="70"/>
      <c r="V190" s="70"/>
      <c r="W190" s="70"/>
      <c r="X190" s="70"/>
      <c r="Y190" s="70"/>
      <c r="Z190" s="70"/>
      <c r="AA190" s="70"/>
      <c r="AB190" s="70"/>
      <c r="AC190" s="70"/>
      <c r="AD190" s="70"/>
      <c r="AE190" s="70"/>
      <c r="AF190" s="70"/>
      <c r="AG190" s="70"/>
      <c r="AH190" s="70"/>
      <c r="AI190" s="70"/>
      <c r="AJ190" s="70"/>
      <c r="AK190" s="70"/>
      <c r="AL190" s="70"/>
      <c r="AM190" s="70"/>
      <c r="AN190" s="70"/>
      <c r="AO190" s="70"/>
      <c r="AP190" s="70"/>
    </row>
    <row r="191" spans="1:42" x14ac:dyDescent="0.25">
      <c r="A191" s="62"/>
      <c r="B191" s="74" t="s">
        <v>246</v>
      </c>
      <c r="C191" s="75" t="s">
        <v>75</v>
      </c>
      <c r="D191" s="75" t="s">
        <v>67</v>
      </c>
      <c r="E191" s="75" t="s">
        <v>66</v>
      </c>
      <c r="F191" s="76">
        <f t="shared" si="28"/>
        <v>2500</v>
      </c>
      <c r="G191" s="66"/>
      <c r="H191" s="67"/>
      <c r="I191" s="67"/>
      <c r="J191" s="67"/>
      <c r="K191" s="68"/>
      <c r="L191" s="69"/>
      <c r="M191" s="65"/>
      <c r="N191" s="66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  <c r="AG191" s="70"/>
      <c r="AH191" s="70"/>
      <c r="AI191" s="70"/>
      <c r="AJ191" s="70"/>
      <c r="AK191" s="70"/>
      <c r="AL191" s="70"/>
      <c r="AM191" s="70"/>
      <c r="AN191" s="70"/>
      <c r="AO191" s="70"/>
      <c r="AP191" s="70"/>
    </row>
    <row r="192" spans="1:42" x14ac:dyDescent="0.25">
      <c r="A192" s="62"/>
      <c r="B192" s="74" t="s">
        <v>247</v>
      </c>
      <c r="C192" s="75" t="s">
        <v>61</v>
      </c>
      <c r="D192" s="75" t="s">
        <v>69</v>
      </c>
      <c r="E192" s="75" t="s">
        <v>70</v>
      </c>
      <c r="F192" s="76">
        <f t="shared" si="28"/>
        <v>2500</v>
      </c>
      <c r="G192" s="66"/>
      <c r="H192" s="67"/>
      <c r="I192" s="67"/>
      <c r="J192" s="67"/>
      <c r="K192" s="68"/>
      <c r="L192" s="69"/>
      <c r="M192" s="65"/>
      <c r="N192" s="66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  <c r="AG192" s="70"/>
      <c r="AH192" s="70"/>
      <c r="AI192" s="70"/>
      <c r="AJ192" s="70"/>
      <c r="AK192" s="70"/>
      <c r="AL192" s="70"/>
      <c r="AM192" s="70"/>
      <c r="AN192" s="70"/>
      <c r="AO192" s="70"/>
      <c r="AP192" s="70"/>
    </row>
    <row r="193" spans="1:42" x14ac:dyDescent="0.25">
      <c r="A193" s="62"/>
      <c r="B193" s="74" t="s">
        <v>248</v>
      </c>
      <c r="C193" s="75" t="s">
        <v>75</v>
      </c>
      <c r="D193" s="75" t="s">
        <v>67</v>
      </c>
      <c r="E193" s="75" t="s">
        <v>66</v>
      </c>
      <c r="F193" s="76">
        <f t="shared" si="28"/>
        <v>2500</v>
      </c>
      <c r="G193" s="66"/>
      <c r="H193" s="67"/>
      <c r="I193" s="67"/>
      <c r="J193" s="67"/>
      <c r="K193" s="68"/>
      <c r="L193" s="69"/>
      <c r="M193" s="65"/>
      <c r="N193" s="66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  <c r="AG193" s="70"/>
      <c r="AH193" s="70"/>
      <c r="AI193" s="70"/>
      <c r="AJ193" s="70"/>
      <c r="AK193" s="70"/>
      <c r="AL193" s="70"/>
      <c r="AM193" s="70"/>
      <c r="AN193" s="70"/>
      <c r="AO193" s="70"/>
      <c r="AP193" s="70"/>
    </row>
    <row r="194" spans="1:42" x14ac:dyDescent="0.25">
      <c r="A194" s="62"/>
      <c r="B194" s="74" t="s">
        <v>249</v>
      </c>
      <c r="C194" s="75" t="s">
        <v>65</v>
      </c>
      <c r="D194" s="75" t="s">
        <v>66</v>
      </c>
      <c r="E194" s="75" t="s">
        <v>67</v>
      </c>
      <c r="F194" s="76">
        <f t="shared" si="28"/>
        <v>2500</v>
      </c>
      <c r="G194" s="66"/>
      <c r="H194" s="67"/>
      <c r="I194" s="67"/>
      <c r="J194" s="67"/>
      <c r="K194" s="68"/>
      <c r="L194" s="69"/>
      <c r="M194" s="65"/>
      <c r="N194" s="66"/>
      <c r="O194" s="70"/>
      <c r="P194" s="70"/>
      <c r="Q194" s="70"/>
      <c r="R194" s="70"/>
      <c r="S194" s="70"/>
      <c r="T194" s="70"/>
      <c r="U194" s="70"/>
      <c r="V194" s="70"/>
      <c r="W194" s="70"/>
      <c r="X194" s="70"/>
      <c r="Y194" s="70"/>
      <c r="Z194" s="70"/>
      <c r="AA194" s="70"/>
      <c r="AB194" s="70"/>
      <c r="AC194" s="70"/>
      <c r="AD194" s="70"/>
      <c r="AE194" s="70"/>
      <c r="AF194" s="70"/>
      <c r="AG194" s="70"/>
      <c r="AH194" s="70"/>
      <c r="AI194" s="70"/>
      <c r="AJ194" s="70"/>
      <c r="AK194" s="70"/>
      <c r="AL194" s="70"/>
      <c r="AM194" s="70"/>
      <c r="AN194" s="70"/>
      <c r="AO194" s="70"/>
      <c r="AP194" s="70"/>
    </row>
    <row r="195" spans="1:42" x14ac:dyDescent="0.25">
      <c r="A195" s="62"/>
      <c r="B195" s="74" t="s">
        <v>250</v>
      </c>
      <c r="C195" s="75" t="s">
        <v>65</v>
      </c>
      <c r="D195" s="75" t="s">
        <v>81</v>
      </c>
      <c r="E195" s="75" t="s">
        <v>80</v>
      </c>
      <c r="F195" s="76">
        <f t="shared" si="28"/>
        <v>2500</v>
      </c>
      <c r="G195" s="66"/>
      <c r="H195" s="67"/>
      <c r="I195" s="67"/>
      <c r="J195" s="67"/>
      <c r="K195" s="68"/>
      <c r="L195" s="69"/>
      <c r="M195" s="65"/>
      <c r="N195" s="66"/>
      <c r="O195" s="70"/>
      <c r="P195" s="70"/>
      <c r="Q195" s="70"/>
      <c r="R195" s="70"/>
      <c r="S195" s="70"/>
      <c r="T195" s="70"/>
      <c r="U195" s="70"/>
      <c r="V195" s="70"/>
      <c r="W195" s="70"/>
      <c r="X195" s="70"/>
      <c r="Y195" s="70"/>
      <c r="Z195" s="70"/>
      <c r="AA195" s="70"/>
      <c r="AB195" s="70"/>
      <c r="AC195" s="70"/>
      <c r="AD195" s="70"/>
      <c r="AE195" s="70"/>
      <c r="AF195" s="70"/>
      <c r="AG195" s="70"/>
      <c r="AH195" s="70"/>
      <c r="AI195" s="70"/>
      <c r="AJ195" s="70"/>
      <c r="AK195" s="70"/>
      <c r="AL195" s="70"/>
      <c r="AM195" s="70"/>
      <c r="AN195" s="70"/>
      <c r="AO195" s="70"/>
      <c r="AP195" s="70"/>
    </row>
    <row r="196" spans="1:42" x14ac:dyDescent="0.25">
      <c r="A196" s="62"/>
      <c r="B196" s="80" t="s">
        <v>251</v>
      </c>
      <c r="C196" s="75"/>
      <c r="D196" s="75"/>
      <c r="E196" s="75"/>
      <c r="F196" s="76"/>
      <c r="G196" s="66"/>
      <c r="H196" s="67"/>
      <c r="I196" s="67"/>
      <c r="J196" s="67"/>
      <c r="K196" s="68"/>
      <c r="L196" s="69"/>
      <c r="M196" s="65"/>
      <c r="N196" s="66"/>
      <c r="O196" s="70"/>
      <c r="P196" s="70"/>
      <c r="Q196" s="70"/>
      <c r="R196" s="70"/>
      <c r="S196" s="70"/>
      <c r="T196" s="70"/>
      <c r="U196" s="70"/>
      <c r="V196" s="70"/>
      <c r="W196" s="70"/>
      <c r="X196" s="70"/>
      <c r="Y196" s="70"/>
      <c r="Z196" s="70"/>
      <c r="AA196" s="70"/>
      <c r="AB196" s="70"/>
      <c r="AC196" s="70"/>
      <c r="AD196" s="70"/>
      <c r="AE196" s="70"/>
      <c r="AF196" s="70"/>
      <c r="AG196" s="70"/>
      <c r="AH196" s="70"/>
      <c r="AI196" s="70"/>
      <c r="AJ196" s="70"/>
      <c r="AK196" s="70"/>
      <c r="AL196" s="70"/>
      <c r="AM196" s="70"/>
      <c r="AN196" s="70"/>
      <c r="AO196" s="70"/>
      <c r="AP196" s="70"/>
    </row>
    <row r="197" spans="1:42" x14ac:dyDescent="0.25">
      <c r="A197" s="62"/>
      <c r="B197" s="71" t="s">
        <v>252</v>
      </c>
      <c r="C197" s="72" t="s">
        <v>57</v>
      </c>
      <c r="D197" s="72" t="s">
        <v>58</v>
      </c>
      <c r="E197" s="72" t="s">
        <v>59</v>
      </c>
      <c r="F197" s="73" t="s">
        <v>11</v>
      </c>
      <c r="G197" s="66"/>
      <c r="H197" s="67"/>
      <c r="I197" s="67"/>
      <c r="J197" s="67"/>
      <c r="K197" s="68"/>
      <c r="L197" s="69"/>
      <c r="M197" s="65"/>
      <c r="N197" s="66"/>
      <c r="O197" s="70"/>
      <c r="P197" s="70"/>
      <c r="Q197" s="70"/>
      <c r="R197" s="70"/>
      <c r="S197" s="70"/>
      <c r="T197" s="70"/>
      <c r="U197" s="70"/>
      <c r="V197" s="70"/>
      <c r="W197" s="70"/>
      <c r="X197" s="70"/>
      <c r="Y197" s="70"/>
      <c r="Z197" s="70"/>
      <c r="AA197" s="70"/>
      <c r="AB197" s="70"/>
      <c r="AC197" s="70"/>
      <c r="AD197" s="70"/>
      <c r="AE197" s="70"/>
      <c r="AF197" s="70"/>
      <c r="AG197" s="70"/>
      <c r="AH197" s="70"/>
      <c r="AI197" s="70"/>
      <c r="AJ197" s="70"/>
      <c r="AK197" s="70"/>
      <c r="AL197" s="70"/>
      <c r="AM197" s="70"/>
      <c r="AN197" s="70"/>
      <c r="AO197" s="70"/>
      <c r="AP197" s="70"/>
    </row>
    <row r="198" spans="1:42" x14ac:dyDescent="0.25">
      <c r="A198" s="62"/>
      <c r="B198" s="74" t="s">
        <v>253</v>
      </c>
      <c r="C198" s="75" t="s">
        <v>75</v>
      </c>
      <c r="D198" s="75" t="s">
        <v>80</v>
      </c>
      <c r="E198" s="75" t="s">
        <v>81</v>
      </c>
      <c r="F198" s="76">
        <f t="shared" ref="F198:F200" si="29">+D198+E198</f>
        <v>2500</v>
      </c>
      <c r="G198" s="66"/>
      <c r="H198" s="67"/>
      <c r="I198" s="67"/>
      <c r="J198" s="67"/>
      <c r="K198" s="68"/>
      <c r="L198" s="69"/>
      <c r="M198" s="65"/>
      <c r="N198" s="66"/>
      <c r="O198" s="70"/>
      <c r="P198" s="70"/>
      <c r="Q198" s="70"/>
      <c r="R198" s="70"/>
      <c r="S198" s="70"/>
      <c r="T198" s="70"/>
      <c r="U198" s="70"/>
      <c r="V198" s="70"/>
      <c r="W198" s="70"/>
      <c r="X198" s="70"/>
      <c r="Y198" s="70"/>
      <c r="Z198" s="70"/>
      <c r="AA198" s="70"/>
      <c r="AB198" s="70"/>
      <c r="AC198" s="70"/>
      <c r="AD198" s="70"/>
      <c r="AE198" s="70"/>
      <c r="AF198" s="70"/>
      <c r="AG198" s="70"/>
      <c r="AH198" s="70"/>
      <c r="AI198" s="70"/>
      <c r="AJ198" s="70"/>
      <c r="AK198" s="70"/>
      <c r="AL198" s="70"/>
      <c r="AM198" s="70"/>
      <c r="AN198" s="70"/>
      <c r="AO198" s="70"/>
      <c r="AP198" s="70"/>
    </row>
    <row r="199" spans="1:42" x14ac:dyDescent="0.25">
      <c r="A199" s="62"/>
      <c r="B199" s="74" t="s">
        <v>254</v>
      </c>
      <c r="C199" s="75" t="s">
        <v>75</v>
      </c>
      <c r="D199" s="75" t="s">
        <v>73</v>
      </c>
      <c r="E199" s="75" t="s">
        <v>72</v>
      </c>
      <c r="F199" s="76">
        <f t="shared" si="29"/>
        <v>2500</v>
      </c>
      <c r="G199" s="66"/>
      <c r="H199" s="67"/>
      <c r="I199" s="67"/>
      <c r="J199" s="67"/>
      <c r="K199" s="68"/>
      <c r="L199" s="69"/>
      <c r="M199" s="65"/>
      <c r="N199" s="66"/>
      <c r="O199" s="70"/>
      <c r="P199" s="70"/>
      <c r="Q199" s="70"/>
      <c r="R199" s="70"/>
      <c r="S199" s="70"/>
      <c r="T199" s="70"/>
      <c r="U199" s="70"/>
      <c r="V199" s="70"/>
      <c r="W199" s="70"/>
      <c r="X199" s="70"/>
      <c r="Y199" s="70"/>
      <c r="Z199" s="70"/>
      <c r="AA199" s="70"/>
      <c r="AB199" s="70"/>
      <c r="AC199" s="70"/>
      <c r="AD199" s="70"/>
      <c r="AE199" s="70"/>
      <c r="AF199" s="70"/>
      <c r="AG199" s="70"/>
      <c r="AH199" s="70"/>
      <c r="AI199" s="70"/>
      <c r="AJ199" s="70"/>
      <c r="AK199" s="70"/>
      <c r="AL199" s="70"/>
      <c r="AM199" s="70"/>
      <c r="AN199" s="70"/>
      <c r="AO199" s="70"/>
      <c r="AP199" s="70"/>
    </row>
    <row r="200" spans="1:42" x14ac:dyDescent="0.25">
      <c r="A200" s="62"/>
      <c r="B200" s="74" t="s">
        <v>255</v>
      </c>
      <c r="C200" s="75" t="s">
        <v>65</v>
      </c>
      <c r="D200" s="75" t="s">
        <v>72</v>
      </c>
      <c r="E200" s="75" t="s">
        <v>73</v>
      </c>
      <c r="F200" s="76">
        <f t="shared" si="29"/>
        <v>2500</v>
      </c>
      <c r="G200" s="66"/>
      <c r="H200" s="67"/>
      <c r="I200" s="67"/>
      <c r="J200" s="67"/>
      <c r="K200" s="68"/>
      <c r="L200" s="69"/>
      <c r="M200" s="65"/>
      <c r="N200" s="66"/>
      <c r="O200" s="70"/>
      <c r="P200" s="70"/>
      <c r="Q200" s="70"/>
      <c r="R200" s="70"/>
      <c r="S200" s="70"/>
      <c r="T200" s="70"/>
      <c r="U200" s="70"/>
      <c r="V200" s="70"/>
      <c r="W200" s="70"/>
      <c r="X200" s="70"/>
      <c r="Y200" s="70"/>
      <c r="Z200" s="70"/>
      <c r="AA200" s="70"/>
      <c r="AB200" s="70"/>
      <c r="AC200" s="70"/>
      <c r="AD200" s="70"/>
      <c r="AE200" s="70"/>
      <c r="AF200" s="70"/>
      <c r="AG200" s="70"/>
      <c r="AH200" s="70"/>
      <c r="AI200" s="70"/>
      <c r="AJ200" s="70"/>
      <c r="AK200" s="70"/>
      <c r="AL200" s="70"/>
      <c r="AM200" s="70"/>
      <c r="AN200" s="70"/>
      <c r="AO200" s="70"/>
      <c r="AP200" s="70"/>
    </row>
    <row r="201" spans="1:42" x14ac:dyDescent="0.25">
      <c r="A201" s="62"/>
      <c r="B201" s="80" t="s">
        <v>256</v>
      </c>
      <c r="C201" s="62"/>
      <c r="D201" s="64"/>
      <c r="E201" s="65"/>
      <c r="F201" s="65"/>
      <c r="G201" s="66"/>
      <c r="H201" s="67"/>
      <c r="I201" s="67"/>
      <c r="J201" s="67"/>
      <c r="K201" s="68"/>
      <c r="L201" s="69"/>
      <c r="M201" s="65"/>
      <c r="N201" s="66"/>
      <c r="O201" s="70"/>
      <c r="P201" s="70"/>
      <c r="Q201" s="70"/>
      <c r="R201" s="70"/>
      <c r="S201" s="70"/>
      <c r="T201" s="70"/>
      <c r="U201" s="70"/>
      <c r="V201" s="70"/>
      <c r="W201" s="70"/>
      <c r="X201" s="70"/>
      <c r="Y201" s="70"/>
      <c r="Z201" s="70"/>
      <c r="AA201" s="70"/>
      <c r="AB201" s="70"/>
      <c r="AC201" s="70"/>
      <c r="AD201" s="70"/>
      <c r="AE201" s="70"/>
      <c r="AF201" s="70"/>
      <c r="AG201" s="70"/>
      <c r="AH201" s="70"/>
      <c r="AI201" s="70"/>
      <c r="AJ201" s="70"/>
      <c r="AK201" s="70"/>
      <c r="AL201" s="70"/>
      <c r="AM201" s="70"/>
      <c r="AN201" s="70"/>
      <c r="AO201" s="70"/>
      <c r="AP201" s="70"/>
    </row>
    <row r="202" spans="1:42" x14ac:dyDescent="0.25">
      <c r="A202" s="62"/>
      <c r="B202" s="71" t="s">
        <v>257</v>
      </c>
      <c r="C202" s="72" t="s">
        <v>57</v>
      </c>
      <c r="D202" s="72" t="s">
        <v>58</v>
      </c>
      <c r="E202" s="72" t="s">
        <v>59</v>
      </c>
      <c r="F202" s="73" t="s">
        <v>11</v>
      </c>
      <c r="G202" s="66"/>
      <c r="H202" s="67"/>
      <c r="I202" s="67"/>
      <c r="J202" s="67"/>
      <c r="K202" s="68"/>
      <c r="L202" s="69"/>
      <c r="M202" s="65"/>
      <c r="N202" s="66"/>
      <c r="O202" s="70"/>
      <c r="P202" s="70"/>
      <c r="Q202" s="70"/>
      <c r="R202" s="70"/>
      <c r="S202" s="70"/>
      <c r="T202" s="70"/>
      <c r="U202" s="70"/>
      <c r="V202" s="70"/>
      <c r="W202" s="70"/>
      <c r="X202" s="70"/>
      <c r="Y202" s="70"/>
      <c r="Z202" s="70"/>
      <c r="AA202" s="70"/>
      <c r="AB202" s="70"/>
      <c r="AC202" s="70"/>
      <c r="AD202" s="70"/>
      <c r="AE202" s="70"/>
      <c r="AF202" s="70"/>
      <c r="AG202" s="70"/>
      <c r="AH202" s="70"/>
      <c r="AI202" s="70"/>
      <c r="AJ202" s="70"/>
      <c r="AK202" s="70"/>
      <c r="AL202" s="70"/>
      <c r="AM202" s="70"/>
      <c r="AN202" s="70"/>
      <c r="AO202" s="70"/>
      <c r="AP202" s="70"/>
    </row>
    <row r="203" spans="1:42" x14ac:dyDescent="0.25">
      <c r="A203" s="62"/>
      <c r="B203" s="74" t="s">
        <v>258</v>
      </c>
      <c r="C203" s="75" t="s">
        <v>65</v>
      </c>
      <c r="D203" s="75" t="s">
        <v>78</v>
      </c>
      <c r="E203" s="75" t="s">
        <v>77</v>
      </c>
      <c r="F203" s="76">
        <f t="shared" ref="F203:F209" si="30">+D203+E203</f>
        <v>2500</v>
      </c>
      <c r="G203" s="66"/>
      <c r="H203" s="67"/>
      <c r="I203" s="67"/>
      <c r="J203" s="67"/>
      <c r="K203" s="68"/>
      <c r="L203" s="69"/>
      <c r="M203" s="65"/>
      <c r="N203" s="66"/>
      <c r="O203" s="70"/>
      <c r="P203" s="70"/>
      <c r="Q203" s="70"/>
      <c r="R203" s="70"/>
      <c r="S203" s="70"/>
      <c r="T203" s="70"/>
      <c r="U203" s="70"/>
      <c r="V203" s="70"/>
      <c r="W203" s="70"/>
      <c r="X203" s="70"/>
      <c r="Y203" s="70"/>
      <c r="Z203" s="70"/>
      <c r="AA203" s="70"/>
      <c r="AB203" s="70"/>
      <c r="AC203" s="70"/>
      <c r="AD203" s="70"/>
      <c r="AE203" s="70"/>
      <c r="AF203" s="70"/>
      <c r="AG203" s="70"/>
      <c r="AH203" s="70"/>
      <c r="AI203" s="70"/>
      <c r="AJ203" s="70"/>
      <c r="AK203" s="70"/>
      <c r="AL203" s="70"/>
      <c r="AM203" s="70"/>
      <c r="AN203" s="70"/>
      <c r="AO203" s="70"/>
      <c r="AP203" s="70"/>
    </row>
    <row r="204" spans="1:42" x14ac:dyDescent="0.25">
      <c r="A204" s="62"/>
      <c r="B204" s="74" t="s">
        <v>259</v>
      </c>
      <c r="C204" s="75" t="s">
        <v>61</v>
      </c>
      <c r="D204" s="75" t="s">
        <v>98</v>
      </c>
      <c r="E204" s="75" t="s">
        <v>97</v>
      </c>
      <c r="F204" s="76">
        <f t="shared" si="30"/>
        <v>2500</v>
      </c>
      <c r="G204" s="66"/>
      <c r="H204" s="67"/>
      <c r="I204" s="67"/>
      <c r="J204" s="67"/>
      <c r="K204" s="68"/>
      <c r="L204" s="69"/>
      <c r="M204" s="65"/>
      <c r="N204" s="66"/>
      <c r="O204" s="70"/>
      <c r="P204" s="70"/>
      <c r="Q204" s="70"/>
      <c r="R204" s="70"/>
      <c r="S204" s="70"/>
      <c r="T204" s="70"/>
      <c r="U204" s="70"/>
      <c r="V204" s="70"/>
      <c r="W204" s="70"/>
      <c r="X204" s="70"/>
      <c r="Y204" s="70"/>
      <c r="Z204" s="70"/>
      <c r="AA204" s="70"/>
      <c r="AB204" s="70"/>
      <c r="AC204" s="70"/>
      <c r="AD204" s="70"/>
      <c r="AE204" s="70"/>
      <c r="AF204" s="70"/>
      <c r="AG204" s="70"/>
      <c r="AH204" s="70"/>
      <c r="AI204" s="70"/>
      <c r="AJ204" s="70"/>
      <c r="AK204" s="70"/>
      <c r="AL204" s="70"/>
      <c r="AM204" s="70"/>
      <c r="AN204" s="70"/>
      <c r="AO204" s="70"/>
      <c r="AP204" s="70"/>
    </row>
    <row r="205" spans="1:42" x14ac:dyDescent="0.25">
      <c r="A205" s="62"/>
      <c r="B205" s="74" t="s">
        <v>260</v>
      </c>
      <c r="C205" s="75" t="s">
        <v>61</v>
      </c>
      <c r="D205" s="75" t="s">
        <v>69</v>
      </c>
      <c r="E205" s="75" t="s">
        <v>70</v>
      </c>
      <c r="F205" s="76">
        <f t="shared" si="30"/>
        <v>2500</v>
      </c>
      <c r="G205" s="66"/>
      <c r="H205" s="67"/>
      <c r="I205" s="67"/>
      <c r="J205" s="67"/>
      <c r="K205" s="68"/>
      <c r="L205" s="69"/>
      <c r="M205" s="65"/>
      <c r="N205" s="66"/>
      <c r="O205" s="70"/>
      <c r="P205" s="70"/>
      <c r="Q205" s="70"/>
      <c r="R205" s="70"/>
      <c r="S205" s="70"/>
      <c r="T205" s="70"/>
      <c r="U205" s="70"/>
      <c r="V205" s="70"/>
      <c r="W205" s="70"/>
      <c r="X205" s="70"/>
      <c r="Y205" s="70"/>
      <c r="Z205" s="70"/>
      <c r="AA205" s="70"/>
      <c r="AB205" s="70"/>
      <c r="AC205" s="70"/>
      <c r="AD205" s="70"/>
      <c r="AE205" s="70"/>
      <c r="AF205" s="70"/>
      <c r="AG205" s="70"/>
      <c r="AH205" s="70"/>
      <c r="AI205" s="70"/>
      <c r="AJ205" s="70"/>
      <c r="AK205" s="70"/>
      <c r="AL205" s="70"/>
      <c r="AM205" s="70"/>
      <c r="AN205" s="70"/>
      <c r="AO205" s="70"/>
      <c r="AP205" s="70"/>
    </row>
    <row r="206" spans="1:42" x14ac:dyDescent="0.25">
      <c r="A206" s="62"/>
      <c r="B206" s="74" t="s">
        <v>261</v>
      </c>
      <c r="C206" s="75" t="s">
        <v>61</v>
      </c>
      <c r="D206" s="75" t="s">
        <v>117</v>
      </c>
      <c r="E206" s="75" t="s">
        <v>117</v>
      </c>
      <c r="F206" s="76">
        <f t="shared" si="30"/>
        <v>2500</v>
      </c>
      <c r="G206" s="66"/>
      <c r="H206" s="67"/>
      <c r="I206" s="67"/>
      <c r="J206" s="67"/>
      <c r="K206" s="68"/>
      <c r="L206" s="69"/>
      <c r="M206" s="65"/>
      <c r="N206" s="66"/>
      <c r="O206" s="70"/>
      <c r="P206" s="70"/>
      <c r="Q206" s="70"/>
      <c r="R206" s="70"/>
      <c r="S206" s="70"/>
      <c r="T206" s="70"/>
      <c r="U206" s="70"/>
      <c r="V206" s="70"/>
      <c r="W206" s="70"/>
      <c r="X206" s="70"/>
      <c r="Y206" s="70"/>
      <c r="Z206" s="70"/>
      <c r="AA206" s="70"/>
      <c r="AB206" s="70"/>
      <c r="AC206" s="70"/>
      <c r="AD206" s="70"/>
      <c r="AE206" s="70"/>
      <c r="AF206" s="70"/>
      <c r="AG206" s="70"/>
      <c r="AH206" s="70"/>
      <c r="AI206" s="70"/>
      <c r="AJ206" s="70"/>
      <c r="AK206" s="70"/>
      <c r="AL206" s="70"/>
      <c r="AM206" s="70"/>
      <c r="AN206" s="70"/>
      <c r="AO206" s="70"/>
      <c r="AP206" s="70"/>
    </row>
    <row r="207" spans="1:42" x14ac:dyDescent="0.25">
      <c r="A207" s="62"/>
      <c r="B207" s="74" t="s">
        <v>262</v>
      </c>
      <c r="C207" s="75" t="s">
        <v>65</v>
      </c>
      <c r="D207" s="75" t="s">
        <v>72</v>
      </c>
      <c r="E207" s="75" t="s">
        <v>73</v>
      </c>
      <c r="F207" s="76">
        <f t="shared" si="30"/>
        <v>2500</v>
      </c>
      <c r="G207" s="66"/>
      <c r="H207" s="67"/>
      <c r="I207" s="67"/>
      <c r="J207" s="67"/>
      <c r="K207" s="68"/>
      <c r="L207" s="69"/>
      <c r="M207" s="65"/>
      <c r="N207" s="66"/>
      <c r="O207" s="70"/>
      <c r="P207" s="70"/>
      <c r="Q207" s="70"/>
      <c r="R207" s="70"/>
      <c r="S207" s="70"/>
      <c r="T207" s="70"/>
      <c r="U207" s="70"/>
      <c r="V207" s="70"/>
      <c r="W207" s="70"/>
      <c r="X207" s="70"/>
      <c r="Y207" s="70"/>
      <c r="Z207" s="70"/>
      <c r="AA207" s="70"/>
      <c r="AB207" s="70"/>
      <c r="AC207" s="70"/>
      <c r="AD207" s="70"/>
      <c r="AE207" s="70"/>
      <c r="AF207" s="70"/>
      <c r="AG207" s="70"/>
      <c r="AH207" s="70"/>
      <c r="AI207" s="70"/>
      <c r="AJ207" s="70"/>
      <c r="AK207" s="70"/>
      <c r="AL207" s="70"/>
      <c r="AM207" s="70"/>
      <c r="AN207" s="70"/>
      <c r="AO207" s="70"/>
      <c r="AP207" s="70"/>
    </row>
    <row r="208" spans="1:42" x14ac:dyDescent="0.25">
      <c r="A208" s="62"/>
      <c r="B208" s="74" t="s">
        <v>263</v>
      </c>
      <c r="C208" s="75" t="s">
        <v>65</v>
      </c>
      <c r="D208" s="75" t="s">
        <v>66</v>
      </c>
      <c r="E208" s="75" t="s">
        <v>67</v>
      </c>
      <c r="F208" s="76">
        <f t="shared" si="30"/>
        <v>2500</v>
      </c>
      <c r="G208" s="66"/>
      <c r="H208" s="67"/>
      <c r="I208" s="67"/>
      <c r="J208" s="67"/>
      <c r="K208" s="68"/>
      <c r="L208" s="69"/>
      <c r="M208" s="65"/>
      <c r="N208" s="66"/>
      <c r="O208" s="70"/>
      <c r="P208" s="70"/>
      <c r="Q208" s="70"/>
      <c r="R208" s="70"/>
      <c r="S208" s="70"/>
      <c r="T208" s="70"/>
      <c r="U208" s="70"/>
      <c r="V208" s="70"/>
      <c r="W208" s="70"/>
      <c r="X208" s="70"/>
      <c r="Y208" s="70"/>
      <c r="Z208" s="70"/>
      <c r="AA208" s="70"/>
      <c r="AB208" s="70"/>
      <c r="AC208" s="70"/>
      <c r="AD208" s="70"/>
      <c r="AE208" s="70"/>
      <c r="AF208" s="70"/>
      <c r="AG208" s="70"/>
      <c r="AH208" s="70"/>
      <c r="AI208" s="70"/>
      <c r="AJ208" s="70"/>
      <c r="AK208" s="70"/>
      <c r="AL208" s="70"/>
      <c r="AM208" s="70"/>
      <c r="AN208" s="70"/>
      <c r="AO208" s="70"/>
      <c r="AP208" s="70"/>
    </row>
    <row r="209" spans="1:42" x14ac:dyDescent="0.25">
      <c r="A209" s="62"/>
      <c r="B209" s="74" t="s">
        <v>264</v>
      </c>
      <c r="C209" s="75" t="s">
        <v>61</v>
      </c>
      <c r="D209" s="75" t="s">
        <v>98</v>
      </c>
      <c r="E209" s="75" t="s">
        <v>97</v>
      </c>
      <c r="F209" s="76">
        <f t="shared" si="30"/>
        <v>2500</v>
      </c>
      <c r="G209" s="66"/>
      <c r="H209" s="67"/>
      <c r="I209" s="67"/>
      <c r="J209" s="67"/>
      <c r="K209" s="68"/>
      <c r="L209" s="69"/>
      <c r="M209" s="65"/>
      <c r="N209" s="66"/>
      <c r="O209" s="70"/>
      <c r="P209" s="70"/>
      <c r="Q209" s="70"/>
      <c r="R209" s="70"/>
      <c r="S209" s="70"/>
      <c r="T209" s="70"/>
      <c r="U209" s="70"/>
      <c r="V209" s="70"/>
      <c r="W209" s="70"/>
      <c r="X209" s="70"/>
      <c r="Y209" s="70"/>
      <c r="Z209" s="70"/>
      <c r="AA209" s="70"/>
      <c r="AB209" s="70"/>
      <c r="AC209" s="70"/>
      <c r="AD209" s="70"/>
      <c r="AE209" s="70"/>
      <c r="AF209" s="70"/>
      <c r="AG209" s="70"/>
      <c r="AH209" s="70"/>
      <c r="AI209" s="70"/>
      <c r="AJ209" s="70"/>
      <c r="AK209" s="70"/>
      <c r="AL209" s="70"/>
      <c r="AM209" s="70"/>
      <c r="AN209" s="70"/>
      <c r="AO209" s="70"/>
      <c r="AP209" s="70"/>
    </row>
    <row r="210" spans="1:42" x14ac:dyDescent="0.25">
      <c r="A210" s="62"/>
      <c r="B210" s="71" t="s">
        <v>265</v>
      </c>
      <c r="C210" s="72" t="s">
        <v>57</v>
      </c>
      <c r="D210" s="72" t="s">
        <v>58</v>
      </c>
      <c r="E210" s="72" t="s">
        <v>59</v>
      </c>
      <c r="F210" s="73" t="s">
        <v>11</v>
      </c>
      <c r="G210" s="66"/>
      <c r="H210" s="67"/>
      <c r="I210" s="67"/>
      <c r="J210" s="67"/>
      <c r="K210" s="68"/>
      <c r="L210" s="69"/>
      <c r="M210" s="65"/>
      <c r="N210" s="66"/>
      <c r="O210" s="70"/>
      <c r="P210" s="70"/>
      <c r="Q210" s="70"/>
      <c r="R210" s="70"/>
      <c r="S210" s="70"/>
      <c r="T210" s="70"/>
      <c r="U210" s="70"/>
      <c r="V210" s="70"/>
      <c r="W210" s="70"/>
      <c r="X210" s="70"/>
      <c r="Y210" s="70"/>
      <c r="Z210" s="70"/>
      <c r="AA210" s="70"/>
      <c r="AB210" s="70"/>
      <c r="AC210" s="70"/>
      <c r="AD210" s="70"/>
      <c r="AE210" s="70"/>
      <c r="AF210" s="70"/>
      <c r="AG210" s="70"/>
      <c r="AH210" s="70"/>
      <c r="AI210" s="70"/>
      <c r="AJ210" s="70"/>
      <c r="AK210" s="70"/>
      <c r="AL210" s="70"/>
      <c r="AM210" s="70"/>
      <c r="AN210" s="70"/>
      <c r="AO210" s="70"/>
      <c r="AP210" s="70"/>
    </row>
    <row r="211" spans="1:42" x14ac:dyDescent="0.25">
      <c r="A211" s="62"/>
      <c r="B211" s="74" t="s">
        <v>266</v>
      </c>
      <c r="C211" s="75" t="s">
        <v>65</v>
      </c>
      <c r="D211" s="75" t="s">
        <v>81</v>
      </c>
      <c r="E211" s="75" t="s">
        <v>80</v>
      </c>
      <c r="F211" s="76">
        <f>+D211+E211</f>
        <v>2500</v>
      </c>
      <c r="G211" s="66"/>
      <c r="H211" s="67"/>
      <c r="I211" s="63"/>
      <c r="J211" s="67"/>
      <c r="K211" s="68"/>
      <c r="L211" s="69"/>
      <c r="M211" s="65"/>
      <c r="N211" s="66"/>
      <c r="O211" s="70"/>
      <c r="P211" s="70"/>
      <c r="Q211" s="70"/>
      <c r="R211" s="70"/>
      <c r="S211" s="70"/>
      <c r="T211" s="70"/>
      <c r="U211" s="70"/>
      <c r="V211" s="70"/>
      <c r="W211" s="70"/>
      <c r="X211" s="70"/>
      <c r="Y211" s="70"/>
      <c r="Z211" s="70"/>
      <c r="AA211" s="70"/>
      <c r="AB211" s="70"/>
      <c r="AC211" s="70"/>
      <c r="AD211" s="70"/>
      <c r="AE211" s="70"/>
      <c r="AF211" s="70"/>
      <c r="AG211" s="70"/>
      <c r="AH211" s="70"/>
      <c r="AI211" s="70"/>
      <c r="AJ211" s="70"/>
      <c r="AK211" s="70"/>
      <c r="AL211" s="70"/>
      <c r="AM211" s="70"/>
      <c r="AN211" s="70"/>
      <c r="AO211" s="70"/>
      <c r="AP211" s="70"/>
    </row>
    <row r="212" spans="1:42" x14ac:dyDescent="0.25">
      <c r="A212" s="62"/>
      <c r="B212" s="74" t="s">
        <v>267</v>
      </c>
      <c r="C212" s="75" t="s">
        <v>61</v>
      </c>
      <c r="D212" s="75" t="s">
        <v>97</v>
      </c>
      <c r="E212" s="75" t="s">
        <v>98</v>
      </c>
      <c r="F212" s="76">
        <f t="shared" ref="F212:F214" si="31">+D212+E212</f>
        <v>2500</v>
      </c>
      <c r="G212" s="66"/>
      <c r="H212" s="67"/>
      <c r="I212" s="67"/>
      <c r="J212" s="67"/>
      <c r="K212" s="68"/>
      <c r="L212" s="69"/>
      <c r="M212" s="65"/>
      <c r="N212" s="66"/>
      <c r="O212" s="70"/>
      <c r="P212" s="70"/>
      <c r="Q212" s="70"/>
      <c r="R212" s="70"/>
      <c r="S212" s="70"/>
      <c r="T212" s="70"/>
      <c r="U212" s="70"/>
      <c r="V212" s="70"/>
      <c r="W212" s="70"/>
      <c r="X212" s="70"/>
      <c r="Y212" s="70"/>
      <c r="Z212" s="70"/>
      <c r="AA212" s="70"/>
      <c r="AB212" s="70"/>
      <c r="AC212" s="70"/>
      <c r="AD212" s="70"/>
      <c r="AE212" s="70"/>
      <c r="AF212" s="70"/>
      <c r="AG212" s="70"/>
      <c r="AH212" s="70"/>
      <c r="AI212" s="70"/>
      <c r="AJ212" s="70"/>
      <c r="AK212" s="70"/>
      <c r="AL212" s="70"/>
      <c r="AM212" s="70"/>
      <c r="AN212" s="70"/>
      <c r="AO212" s="70"/>
      <c r="AP212" s="70"/>
    </row>
    <row r="213" spans="1:42" x14ac:dyDescent="0.25">
      <c r="A213" s="62"/>
      <c r="B213" s="74" t="s">
        <v>268</v>
      </c>
      <c r="C213" s="75" t="s">
        <v>65</v>
      </c>
      <c r="D213" s="75" t="s">
        <v>81</v>
      </c>
      <c r="E213" s="75" t="s">
        <v>80</v>
      </c>
      <c r="F213" s="76">
        <f t="shared" si="31"/>
        <v>2500</v>
      </c>
      <c r="G213" s="66"/>
      <c r="H213" s="67"/>
      <c r="I213" s="67"/>
      <c r="J213" s="67"/>
      <c r="K213" s="68"/>
      <c r="L213" s="69"/>
      <c r="M213" s="65"/>
      <c r="N213" s="66"/>
      <c r="O213" s="70"/>
      <c r="P213" s="70"/>
      <c r="Q213" s="70"/>
      <c r="R213" s="70"/>
      <c r="S213" s="70"/>
      <c r="T213" s="70"/>
      <c r="U213" s="70"/>
      <c r="V213" s="70"/>
      <c r="W213" s="70"/>
      <c r="X213" s="70"/>
      <c r="Y213" s="70"/>
      <c r="Z213" s="70"/>
      <c r="AA213" s="70"/>
      <c r="AB213" s="70"/>
      <c r="AC213" s="70"/>
      <c r="AD213" s="70"/>
      <c r="AE213" s="70"/>
      <c r="AF213" s="70"/>
      <c r="AG213" s="70"/>
      <c r="AH213" s="70"/>
      <c r="AI213" s="70"/>
      <c r="AJ213" s="70"/>
      <c r="AK213" s="70"/>
      <c r="AL213" s="70"/>
      <c r="AM213" s="70"/>
      <c r="AN213" s="70"/>
      <c r="AO213" s="70"/>
      <c r="AP213" s="70"/>
    </row>
    <row r="214" spans="1:42" x14ac:dyDescent="0.25">
      <c r="A214" s="62"/>
      <c r="B214" s="74" t="s">
        <v>269</v>
      </c>
      <c r="C214" s="75" t="s">
        <v>75</v>
      </c>
      <c r="D214" s="75" t="s">
        <v>73</v>
      </c>
      <c r="E214" s="75" t="s">
        <v>72</v>
      </c>
      <c r="F214" s="76">
        <f t="shared" si="31"/>
        <v>2500</v>
      </c>
      <c r="G214" s="66"/>
      <c r="H214" s="67"/>
      <c r="I214" s="67"/>
      <c r="J214" s="67"/>
      <c r="K214" s="68"/>
      <c r="L214" s="69"/>
      <c r="M214" s="65"/>
      <c r="N214" s="66"/>
      <c r="O214" s="70"/>
      <c r="P214" s="70"/>
      <c r="Q214" s="70"/>
      <c r="R214" s="70"/>
      <c r="S214" s="70"/>
      <c r="T214" s="70"/>
      <c r="U214" s="70"/>
      <c r="V214" s="70"/>
      <c r="W214" s="70"/>
      <c r="X214" s="70"/>
      <c r="Y214" s="70"/>
      <c r="Z214" s="70"/>
      <c r="AA214" s="70"/>
      <c r="AB214" s="70"/>
      <c r="AC214" s="70"/>
      <c r="AD214" s="70"/>
      <c r="AE214" s="70"/>
      <c r="AF214" s="70"/>
      <c r="AG214" s="70"/>
      <c r="AH214" s="70"/>
      <c r="AI214" s="70"/>
      <c r="AJ214" s="70"/>
      <c r="AK214" s="70"/>
      <c r="AL214" s="70"/>
      <c r="AM214" s="70"/>
      <c r="AN214" s="70"/>
      <c r="AO214" s="70"/>
      <c r="AP214" s="70"/>
    </row>
    <row r="215" spans="1:42" x14ac:dyDescent="0.25">
      <c r="A215" s="62"/>
      <c r="B215" s="71" t="s">
        <v>270</v>
      </c>
      <c r="C215" s="72" t="s">
        <v>57</v>
      </c>
      <c r="D215" s="72" t="s">
        <v>58</v>
      </c>
      <c r="E215" s="72" t="s">
        <v>59</v>
      </c>
      <c r="F215" s="73" t="s">
        <v>11</v>
      </c>
      <c r="G215" s="66"/>
      <c r="H215" s="67"/>
      <c r="I215" s="67"/>
      <c r="J215" s="67"/>
      <c r="K215" s="68"/>
      <c r="L215" s="69"/>
      <c r="M215" s="65"/>
      <c r="N215" s="66"/>
      <c r="O215" s="70"/>
      <c r="P215" s="70"/>
      <c r="Q215" s="70"/>
      <c r="R215" s="70"/>
      <c r="S215" s="70"/>
      <c r="T215" s="70"/>
      <c r="U215" s="70"/>
      <c r="V215" s="70"/>
      <c r="W215" s="70"/>
      <c r="X215" s="70"/>
      <c r="Y215" s="70"/>
      <c r="Z215" s="70"/>
      <c r="AA215" s="70"/>
      <c r="AB215" s="70"/>
      <c r="AC215" s="70"/>
      <c r="AD215" s="70"/>
      <c r="AE215" s="70"/>
      <c r="AF215" s="70"/>
      <c r="AG215" s="70"/>
      <c r="AH215" s="70"/>
      <c r="AI215" s="70"/>
      <c r="AJ215" s="70"/>
      <c r="AK215" s="70"/>
      <c r="AL215" s="70"/>
      <c r="AM215" s="70"/>
      <c r="AN215" s="70"/>
      <c r="AO215" s="70"/>
      <c r="AP215" s="70"/>
    </row>
    <row r="216" spans="1:42" x14ac:dyDescent="0.25">
      <c r="A216" s="62"/>
      <c r="B216" s="74" t="s">
        <v>271</v>
      </c>
      <c r="C216" s="75" t="s">
        <v>75</v>
      </c>
      <c r="D216" s="75" t="s">
        <v>67</v>
      </c>
      <c r="E216" s="75" t="s">
        <v>66</v>
      </c>
      <c r="F216" s="76">
        <f t="shared" ref="F216:F223" si="32">+D216+E216</f>
        <v>2500</v>
      </c>
      <c r="G216" s="66"/>
      <c r="H216" s="67"/>
      <c r="I216" s="67"/>
      <c r="J216" s="67"/>
      <c r="K216" s="68"/>
      <c r="L216" s="69"/>
      <c r="M216" s="65"/>
      <c r="N216" s="66"/>
      <c r="O216" s="70"/>
      <c r="P216" s="70"/>
      <c r="Q216" s="70"/>
      <c r="R216" s="70"/>
      <c r="S216" s="70"/>
      <c r="T216" s="70"/>
      <c r="U216" s="70"/>
      <c r="V216" s="70"/>
      <c r="W216" s="70"/>
      <c r="X216" s="70"/>
      <c r="Y216" s="70"/>
      <c r="Z216" s="70"/>
      <c r="AA216" s="70"/>
      <c r="AB216" s="70"/>
      <c r="AC216" s="70"/>
      <c r="AD216" s="70"/>
      <c r="AE216" s="70"/>
      <c r="AF216" s="70"/>
      <c r="AG216" s="70"/>
      <c r="AH216" s="70"/>
      <c r="AI216" s="70"/>
      <c r="AJ216" s="70"/>
      <c r="AK216" s="70"/>
      <c r="AL216" s="70"/>
      <c r="AM216" s="70"/>
      <c r="AN216" s="70"/>
      <c r="AO216" s="70"/>
      <c r="AP216" s="70"/>
    </row>
    <row r="217" spans="1:42" x14ac:dyDescent="0.25">
      <c r="A217" s="62"/>
      <c r="B217" s="74" t="s">
        <v>272</v>
      </c>
      <c r="C217" s="75" t="s">
        <v>61</v>
      </c>
      <c r="D217" s="75" t="s">
        <v>117</v>
      </c>
      <c r="E217" s="75" t="s">
        <v>117</v>
      </c>
      <c r="F217" s="76">
        <f t="shared" si="32"/>
        <v>2500</v>
      </c>
      <c r="G217" s="66"/>
      <c r="H217" s="67"/>
      <c r="I217" s="67"/>
      <c r="J217" s="67"/>
      <c r="K217" s="68"/>
      <c r="L217" s="69"/>
      <c r="M217" s="65"/>
      <c r="N217" s="66"/>
      <c r="O217" s="70"/>
      <c r="P217" s="70"/>
      <c r="Q217" s="70"/>
      <c r="R217" s="70"/>
      <c r="S217" s="70"/>
      <c r="T217" s="70"/>
      <c r="U217" s="70"/>
      <c r="V217" s="70"/>
      <c r="W217" s="70"/>
      <c r="X217" s="70"/>
      <c r="Y217" s="70"/>
      <c r="Z217" s="70"/>
      <c r="AA217" s="70"/>
      <c r="AB217" s="70"/>
      <c r="AC217" s="70"/>
      <c r="AD217" s="70"/>
      <c r="AE217" s="70"/>
      <c r="AF217" s="70"/>
      <c r="AG217" s="70"/>
      <c r="AH217" s="70"/>
      <c r="AI217" s="70"/>
      <c r="AJ217" s="70"/>
      <c r="AK217" s="70"/>
      <c r="AL217" s="70"/>
      <c r="AM217" s="70"/>
      <c r="AN217" s="70"/>
      <c r="AO217" s="70"/>
      <c r="AP217" s="70"/>
    </row>
    <row r="218" spans="1:42" x14ac:dyDescent="0.25">
      <c r="A218" s="62"/>
      <c r="B218" s="74" t="s">
        <v>273</v>
      </c>
      <c r="C218" s="75" t="s">
        <v>65</v>
      </c>
      <c r="D218" s="75" t="s">
        <v>72</v>
      </c>
      <c r="E218" s="75" t="s">
        <v>73</v>
      </c>
      <c r="F218" s="76">
        <f t="shared" si="32"/>
        <v>2500</v>
      </c>
      <c r="G218" s="66"/>
      <c r="H218" s="67"/>
      <c r="I218" s="67"/>
      <c r="J218" s="67"/>
      <c r="K218" s="68"/>
      <c r="L218" s="69"/>
      <c r="M218" s="65"/>
      <c r="N218" s="66"/>
      <c r="O218" s="70"/>
      <c r="P218" s="70"/>
      <c r="Q218" s="70"/>
      <c r="R218" s="70"/>
      <c r="S218" s="70"/>
      <c r="T218" s="70"/>
      <c r="U218" s="70"/>
      <c r="V218" s="70"/>
      <c r="W218" s="70"/>
      <c r="X218" s="70"/>
      <c r="Y218" s="70"/>
      <c r="Z218" s="70"/>
      <c r="AA218" s="70"/>
      <c r="AB218" s="70"/>
      <c r="AC218" s="70"/>
      <c r="AD218" s="70"/>
      <c r="AE218" s="70"/>
      <c r="AF218" s="70"/>
      <c r="AG218" s="70"/>
      <c r="AH218" s="70"/>
      <c r="AI218" s="70"/>
      <c r="AJ218" s="70"/>
      <c r="AK218" s="70"/>
      <c r="AL218" s="70"/>
      <c r="AM218" s="70"/>
      <c r="AN218" s="70"/>
      <c r="AO218" s="70"/>
      <c r="AP218" s="70"/>
    </row>
    <row r="219" spans="1:42" x14ac:dyDescent="0.25">
      <c r="A219" s="62"/>
      <c r="B219" s="74" t="s">
        <v>274</v>
      </c>
      <c r="C219" s="75" t="s">
        <v>75</v>
      </c>
      <c r="D219" s="75" t="s">
        <v>80</v>
      </c>
      <c r="E219" s="75" t="s">
        <v>81</v>
      </c>
      <c r="F219" s="76">
        <f t="shared" si="32"/>
        <v>2500</v>
      </c>
      <c r="G219" s="66"/>
      <c r="H219" s="67"/>
      <c r="I219" s="67"/>
      <c r="J219" s="67"/>
      <c r="K219" s="68"/>
      <c r="L219" s="69"/>
      <c r="M219" s="65"/>
      <c r="N219" s="66"/>
      <c r="O219" s="70"/>
      <c r="P219" s="70"/>
      <c r="Q219" s="70"/>
      <c r="R219" s="70"/>
      <c r="S219" s="70"/>
      <c r="T219" s="70"/>
      <c r="U219" s="70"/>
      <c r="V219" s="70"/>
      <c r="W219" s="70"/>
      <c r="X219" s="70"/>
      <c r="Y219" s="70"/>
      <c r="Z219" s="70"/>
      <c r="AA219" s="70"/>
      <c r="AB219" s="70"/>
      <c r="AC219" s="70"/>
      <c r="AD219" s="70"/>
      <c r="AE219" s="70"/>
      <c r="AF219" s="70"/>
      <c r="AG219" s="70"/>
      <c r="AH219" s="70"/>
      <c r="AI219" s="70"/>
      <c r="AJ219" s="70"/>
      <c r="AK219" s="70"/>
      <c r="AL219" s="70"/>
      <c r="AM219" s="70"/>
      <c r="AN219" s="70"/>
      <c r="AO219" s="70"/>
      <c r="AP219" s="70"/>
    </row>
    <row r="220" spans="1:42" x14ac:dyDescent="0.25">
      <c r="A220" s="62"/>
      <c r="B220" s="74" t="s">
        <v>275</v>
      </c>
      <c r="C220" s="75" t="s">
        <v>65</v>
      </c>
      <c r="D220" s="75" t="s">
        <v>66</v>
      </c>
      <c r="E220" s="75" t="s">
        <v>67</v>
      </c>
      <c r="F220" s="76">
        <f t="shared" si="32"/>
        <v>2500</v>
      </c>
      <c r="G220" s="66"/>
      <c r="H220" s="67"/>
      <c r="I220" s="67"/>
      <c r="J220" s="67"/>
      <c r="K220" s="68"/>
      <c r="L220" s="69"/>
      <c r="M220" s="65"/>
      <c r="N220" s="66"/>
      <c r="O220" s="70"/>
      <c r="P220" s="70"/>
      <c r="Q220" s="70"/>
      <c r="R220" s="70"/>
      <c r="S220" s="70"/>
      <c r="T220" s="70"/>
      <c r="U220" s="70"/>
      <c r="V220" s="70"/>
      <c r="W220" s="70"/>
      <c r="X220" s="70"/>
      <c r="Y220" s="70"/>
      <c r="Z220" s="70"/>
      <c r="AA220" s="70"/>
      <c r="AB220" s="70"/>
      <c r="AC220" s="70"/>
      <c r="AD220" s="70"/>
      <c r="AE220" s="70"/>
      <c r="AF220" s="70"/>
      <c r="AG220" s="70"/>
      <c r="AH220" s="70"/>
      <c r="AI220" s="70"/>
      <c r="AJ220" s="70"/>
      <c r="AK220" s="70"/>
      <c r="AL220" s="70"/>
      <c r="AM220" s="70"/>
      <c r="AN220" s="70"/>
      <c r="AO220" s="70"/>
      <c r="AP220" s="70"/>
    </row>
    <row r="221" spans="1:42" x14ac:dyDescent="0.25">
      <c r="A221" s="62"/>
      <c r="B221" s="74" t="s">
        <v>132</v>
      </c>
      <c r="C221" s="75" t="s">
        <v>65</v>
      </c>
      <c r="D221" s="75" t="s">
        <v>81</v>
      </c>
      <c r="E221" s="75" t="s">
        <v>80</v>
      </c>
      <c r="F221" s="76">
        <f t="shared" si="32"/>
        <v>2500</v>
      </c>
      <c r="G221" s="66"/>
      <c r="H221" s="67"/>
      <c r="I221" s="67"/>
      <c r="J221" s="67"/>
      <c r="K221" s="68"/>
      <c r="L221" s="69"/>
      <c r="M221" s="65"/>
      <c r="N221" s="66"/>
      <c r="O221" s="70"/>
      <c r="P221" s="70"/>
      <c r="Q221" s="70"/>
      <c r="R221" s="70"/>
      <c r="S221" s="70"/>
      <c r="T221" s="70"/>
      <c r="U221" s="70"/>
      <c r="V221" s="70"/>
      <c r="W221" s="70"/>
      <c r="X221" s="70"/>
      <c r="Y221" s="70"/>
      <c r="Z221" s="70"/>
      <c r="AA221" s="70"/>
      <c r="AB221" s="70"/>
      <c r="AC221" s="70"/>
      <c r="AD221" s="70"/>
      <c r="AE221" s="70"/>
      <c r="AF221" s="70"/>
      <c r="AG221" s="70"/>
      <c r="AH221" s="70"/>
      <c r="AI221" s="70"/>
      <c r="AJ221" s="70"/>
      <c r="AK221" s="70"/>
      <c r="AL221" s="70"/>
      <c r="AM221" s="70"/>
      <c r="AN221" s="70"/>
      <c r="AO221" s="70"/>
      <c r="AP221" s="70"/>
    </row>
    <row r="222" spans="1:42" x14ac:dyDescent="0.25">
      <c r="A222" s="62"/>
      <c r="B222" s="74" t="s">
        <v>276</v>
      </c>
      <c r="C222" s="75" t="s">
        <v>61</v>
      </c>
      <c r="D222" s="75" t="s">
        <v>117</v>
      </c>
      <c r="E222" s="75" t="s">
        <v>117</v>
      </c>
      <c r="F222" s="76">
        <f t="shared" si="32"/>
        <v>2500</v>
      </c>
      <c r="G222" s="66"/>
      <c r="H222" s="67"/>
      <c r="I222" s="67"/>
      <c r="J222" s="67"/>
      <c r="K222" s="68"/>
      <c r="L222" s="69"/>
      <c r="M222" s="65"/>
      <c r="N222" s="66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  <c r="AG222" s="70"/>
      <c r="AH222" s="70"/>
      <c r="AI222" s="70"/>
      <c r="AJ222" s="70"/>
      <c r="AK222" s="70"/>
      <c r="AL222" s="70"/>
      <c r="AM222" s="70"/>
      <c r="AN222" s="70"/>
      <c r="AO222" s="70"/>
      <c r="AP222" s="70"/>
    </row>
    <row r="223" spans="1:42" x14ac:dyDescent="0.25">
      <c r="A223" s="62"/>
      <c r="B223" s="80" t="s">
        <v>277</v>
      </c>
      <c r="C223" s="75"/>
      <c r="D223" s="75"/>
      <c r="E223" s="75"/>
      <c r="F223" s="76">
        <f t="shared" si="32"/>
        <v>0</v>
      </c>
      <c r="G223" s="66"/>
      <c r="H223" s="67"/>
      <c r="I223" s="67"/>
      <c r="J223" s="67"/>
      <c r="K223" s="68"/>
      <c r="L223" s="69"/>
      <c r="M223" s="65"/>
      <c r="N223" s="66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  <c r="AG223" s="70"/>
      <c r="AH223" s="70"/>
      <c r="AI223" s="70"/>
      <c r="AJ223" s="70"/>
      <c r="AK223" s="70"/>
      <c r="AL223" s="70"/>
      <c r="AM223" s="70"/>
      <c r="AN223" s="70"/>
      <c r="AO223" s="70"/>
      <c r="AP223" s="70"/>
    </row>
    <row r="224" spans="1:42" x14ac:dyDescent="0.25">
      <c r="A224" s="62"/>
      <c r="B224" s="71" t="s">
        <v>278</v>
      </c>
      <c r="C224" s="72" t="s">
        <v>57</v>
      </c>
      <c r="D224" s="72" t="s">
        <v>58</v>
      </c>
      <c r="E224" s="72" t="s">
        <v>59</v>
      </c>
      <c r="F224" s="73" t="s">
        <v>11</v>
      </c>
      <c r="G224" s="66"/>
      <c r="H224" s="67"/>
      <c r="I224" s="67"/>
      <c r="J224" s="67"/>
      <c r="K224" s="68"/>
      <c r="L224" s="69"/>
      <c r="M224" s="65"/>
      <c r="N224" s="66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  <c r="AG224" s="70"/>
      <c r="AH224" s="70"/>
      <c r="AI224" s="70"/>
      <c r="AJ224" s="70"/>
      <c r="AK224" s="70"/>
      <c r="AL224" s="70"/>
      <c r="AM224" s="70"/>
      <c r="AN224" s="70"/>
      <c r="AO224" s="70"/>
      <c r="AP224" s="70"/>
    </row>
    <row r="225" spans="1:42" x14ac:dyDescent="0.25">
      <c r="A225" s="62"/>
      <c r="B225" s="74" t="s">
        <v>279</v>
      </c>
      <c r="C225" s="75" t="s">
        <v>61</v>
      </c>
      <c r="D225" s="75" t="s">
        <v>70</v>
      </c>
      <c r="E225" s="75" t="s">
        <v>69</v>
      </c>
      <c r="F225" s="76">
        <f>+D225+E225</f>
        <v>2500</v>
      </c>
      <c r="G225" s="66"/>
      <c r="H225" s="67"/>
      <c r="I225" s="67"/>
      <c r="J225" s="67"/>
      <c r="K225" s="68"/>
      <c r="L225" s="69"/>
      <c r="M225" s="65"/>
      <c r="N225" s="66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  <c r="AG225" s="70"/>
      <c r="AH225" s="70"/>
      <c r="AI225" s="70"/>
      <c r="AJ225" s="70"/>
      <c r="AK225" s="70"/>
      <c r="AL225" s="70"/>
      <c r="AM225" s="70"/>
      <c r="AN225" s="70"/>
      <c r="AO225" s="70"/>
      <c r="AP225" s="70"/>
    </row>
    <row r="226" spans="1:42" x14ac:dyDescent="0.25">
      <c r="A226" s="62"/>
      <c r="B226" s="74" t="s">
        <v>280</v>
      </c>
      <c r="C226" s="75" t="s">
        <v>65</v>
      </c>
      <c r="D226" s="75" t="s">
        <v>123</v>
      </c>
      <c r="E226" s="75" t="s">
        <v>124</v>
      </c>
      <c r="F226" s="76">
        <f t="shared" ref="F226:F232" si="33">+D226+E226</f>
        <v>2500</v>
      </c>
      <c r="G226" s="66"/>
      <c r="H226" s="67"/>
      <c r="I226" s="67"/>
      <c r="J226" s="67"/>
      <c r="K226" s="68"/>
      <c r="L226" s="69"/>
      <c r="M226" s="65"/>
      <c r="N226" s="66"/>
      <c r="O226" s="70"/>
      <c r="P226" s="70"/>
      <c r="Q226" s="70"/>
      <c r="R226" s="70"/>
      <c r="S226" s="70"/>
      <c r="T226" s="70"/>
      <c r="U226" s="70"/>
      <c r="V226" s="70"/>
      <c r="W226" s="70"/>
      <c r="X226" s="70"/>
      <c r="Y226" s="70"/>
      <c r="Z226" s="70"/>
      <c r="AA226" s="70"/>
      <c r="AB226" s="70"/>
      <c r="AC226" s="70"/>
      <c r="AD226" s="70"/>
      <c r="AE226" s="70"/>
      <c r="AF226" s="70"/>
      <c r="AG226" s="70"/>
      <c r="AH226" s="70"/>
      <c r="AI226" s="70"/>
      <c r="AJ226" s="70"/>
      <c r="AK226" s="70"/>
      <c r="AL226" s="70"/>
      <c r="AM226" s="70"/>
      <c r="AN226" s="70"/>
      <c r="AO226" s="70"/>
      <c r="AP226" s="70"/>
    </row>
    <row r="227" spans="1:42" x14ac:dyDescent="0.25">
      <c r="A227" s="62"/>
      <c r="B227" s="74" t="s">
        <v>281</v>
      </c>
      <c r="C227" s="75" t="s">
        <v>61</v>
      </c>
      <c r="D227" s="75" t="s">
        <v>117</v>
      </c>
      <c r="E227" s="75" t="s">
        <v>117</v>
      </c>
      <c r="F227" s="76">
        <f t="shared" si="33"/>
        <v>2500</v>
      </c>
      <c r="G227" s="66"/>
      <c r="H227" s="67"/>
      <c r="I227" s="67"/>
      <c r="J227" s="67"/>
      <c r="K227" s="68"/>
      <c r="L227" s="69"/>
      <c r="M227" s="65"/>
      <c r="N227" s="66"/>
      <c r="O227" s="70"/>
      <c r="P227" s="70"/>
      <c r="Q227" s="70"/>
      <c r="R227" s="70"/>
      <c r="S227" s="70"/>
      <c r="T227" s="70"/>
      <c r="U227" s="70"/>
      <c r="V227" s="70"/>
      <c r="W227" s="70"/>
      <c r="X227" s="70"/>
      <c r="Y227" s="70"/>
      <c r="Z227" s="70"/>
      <c r="AA227" s="70"/>
      <c r="AB227" s="70"/>
      <c r="AC227" s="70"/>
      <c r="AD227" s="70"/>
      <c r="AE227" s="70"/>
      <c r="AF227" s="70"/>
      <c r="AG227" s="70"/>
      <c r="AH227" s="70"/>
      <c r="AI227" s="70"/>
      <c r="AJ227" s="70"/>
      <c r="AK227" s="70"/>
      <c r="AL227" s="70"/>
      <c r="AM227" s="70"/>
      <c r="AN227" s="70"/>
      <c r="AO227" s="70"/>
      <c r="AP227" s="70"/>
    </row>
    <row r="228" spans="1:42" x14ac:dyDescent="0.25">
      <c r="A228" s="62"/>
      <c r="B228" s="74" t="s">
        <v>282</v>
      </c>
      <c r="C228" s="75" t="s">
        <v>61</v>
      </c>
      <c r="D228" s="75" t="s">
        <v>117</v>
      </c>
      <c r="E228" s="75" t="s">
        <v>117</v>
      </c>
      <c r="F228" s="76">
        <f t="shared" si="33"/>
        <v>2500</v>
      </c>
      <c r="G228" s="66"/>
      <c r="H228" s="67"/>
      <c r="I228" s="67"/>
      <c r="J228" s="67"/>
      <c r="K228" s="68"/>
      <c r="L228" s="69"/>
      <c r="M228" s="65"/>
      <c r="N228" s="66"/>
      <c r="O228" s="70"/>
      <c r="P228" s="70"/>
      <c r="Q228" s="70"/>
      <c r="R228" s="70"/>
      <c r="S228" s="70"/>
      <c r="T228" s="70"/>
      <c r="U228" s="70"/>
      <c r="V228" s="70"/>
      <c r="W228" s="70"/>
      <c r="X228" s="70"/>
      <c r="Y228" s="70"/>
      <c r="Z228" s="70"/>
      <c r="AA228" s="70"/>
      <c r="AB228" s="70"/>
      <c r="AC228" s="70"/>
      <c r="AD228" s="70"/>
      <c r="AE228" s="70"/>
      <c r="AF228" s="70"/>
      <c r="AG228" s="70"/>
      <c r="AH228" s="70"/>
      <c r="AI228" s="70"/>
      <c r="AJ228" s="70"/>
      <c r="AK228" s="70"/>
      <c r="AL228" s="70"/>
      <c r="AM228" s="70"/>
      <c r="AN228" s="70"/>
      <c r="AO228" s="70"/>
      <c r="AP228" s="70"/>
    </row>
    <row r="229" spans="1:42" x14ac:dyDescent="0.25">
      <c r="A229" s="62"/>
      <c r="B229" s="74" t="s">
        <v>283</v>
      </c>
      <c r="C229" s="75" t="s">
        <v>65</v>
      </c>
      <c r="D229" s="75" t="s">
        <v>66</v>
      </c>
      <c r="E229" s="75" t="s">
        <v>67</v>
      </c>
      <c r="F229" s="76">
        <f t="shared" si="33"/>
        <v>2500</v>
      </c>
      <c r="G229" s="66"/>
      <c r="H229" s="67"/>
      <c r="I229" s="67"/>
      <c r="J229" s="67"/>
      <c r="K229" s="68"/>
      <c r="L229" s="69"/>
      <c r="M229" s="65"/>
      <c r="N229" s="66"/>
      <c r="O229" s="70"/>
      <c r="P229" s="70"/>
      <c r="Q229" s="70"/>
      <c r="R229" s="70"/>
      <c r="S229" s="70"/>
      <c r="T229" s="70"/>
      <c r="U229" s="70"/>
      <c r="V229" s="70"/>
      <c r="W229" s="70"/>
      <c r="X229" s="70"/>
      <c r="Y229" s="70"/>
      <c r="Z229" s="70"/>
      <c r="AA229" s="70"/>
      <c r="AB229" s="70"/>
      <c r="AC229" s="70"/>
      <c r="AD229" s="70"/>
      <c r="AE229" s="70"/>
      <c r="AF229" s="70"/>
      <c r="AG229" s="70"/>
      <c r="AH229" s="70"/>
      <c r="AI229" s="70"/>
      <c r="AJ229" s="70"/>
      <c r="AK229" s="70"/>
      <c r="AL229" s="70"/>
      <c r="AM229" s="70"/>
      <c r="AN229" s="70"/>
      <c r="AO229" s="70"/>
      <c r="AP229" s="70"/>
    </row>
    <row r="230" spans="1:42" x14ac:dyDescent="0.25">
      <c r="A230" s="62"/>
      <c r="B230" s="74" t="s">
        <v>284</v>
      </c>
      <c r="C230" s="75" t="s">
        <v>75</v>
      </c>
      <c r="D230" s="75" t="s">
        <v>67</v>
      </c>
      <c r="E230" s="75" t="s">
        <v>66</v>
      </c>
      <c r="F230" s="76">
        <f t="shared" si="33"/>
        <v>2500</v>
      </c>
      <c r="G230" s="66"/>
      <c r="H230" s="67"/>
      <c r="I230" s="67"/>
      <c r="J230" s="67"/>
      <c r="K230" s="68"/>
      <c r="L230" s="69"/>
      <c r="M230" s="65"/>
      <c r="N230" s="66"/>
      <c r="O230" s="70"/>
      <c r="P230" s="70"/>
      <c r="Q230" s="70"/>
      <c r="R230" s="70"/>
      <c r="S230" s="70"/>
      <c r="T230" s="70"/>
      <c r="U230" s="70"/>
      <c r="V230" s="70"/>
      <c r="W230" s="70"/>
      <c r="X230" s="70"/>
      <c r="Y230" s="70"/>
      <c r="Z230" s="70"/>
      <c r="AA230" s="70"/>
      <c r="AB230" s="70"/>
      <c r="AC230" s="70"/>
      <c r="AD230" s="70"/>
      <c r="AE230" s="70"/>
      <c r="AF230" s="70"/>
      <c r="AG230" s="70"/>
      <c r="AH230" s="70"/>
      <c r="AI230" s="70"/>
      <c r="AJ230" s="70"/>
      <c r="AK230" s="70"/>
      <c r="AL230" s="70"/>
      <c r="AM230" s="70"/>
      <c r="AN230" s="70"/>
      <c r="AO230" s="70"/>
      <c r="AP230" s="70"/>
    </row>
    <row r="231" spans="1:42" x14ac:dyDescent="0.25">
      <c r="A231" s="62"/>
      <c r="B231" s="74" t="s">
        <v>285</v>
      </c>
      <c r="C231" s="75" t="s">
        <v>75</v>
      </c>
      <c r="D231" s="75" t="s">
        <v>77</v>
      </c>
      <c r="E231" s="75" t="s">
        <v>78</v>
      </c>
      <c r="F231" s="76">
        <f t="shared" si="33"/>
        <v>2500</v>
      </c>
      <c r="G231" s="66"/>
      <c r="H231" s="67"/>
      <c r="I231" s="67"/>
      <c r="J231" s="67"/>
      <c r="K231" s="68"/>
      <c r="L231" s="69"/>
      <c r="M231" s="65"/>
      <c r="N231" s="66"/>
      <c r="O231" s="70"/>
      <c r="P231" s="70"/>
      <c r="Q231" s="70"/>
      <c r="R231" s="70"/>
      <c r="S231" s="70"/>
      <c r="T231" s="70"/>
      <c r="U231" s="70"/>
      <c r="V231" s="70"/>
      <c r="W231" s="70"/>
      <c r="X231" s="70"/>
      <c r="Y231" s="70"/>
      <c r="Z231" s="70"/>
      <c r="AA231" s="70"/>
      <c r="AB231" s="70"/>
      <c r="AC231" s="70"/>
      <c r="AD231" s="70"/>
      <c r="AE231" s="70"/>
      <c r="AF231" s="70"/>
      <c r="AG231" s="70"/>
      <c r="AH231" s="70"/>
      <c r="AI231" s="70"/>
      <c r="AJ231" s="70"/>
      <c r="AK231" s="70"/>
      <c r="AL231" s="70"/>
      <c r="AM231" s="70"/>
      <c r="AN231" s="70"/>
      <c r="AO231" s="70"/>
      <c r="AP231" s="70"/>
    </row>
    <row r="232" spans="1:42" x14ac:dyDescent="0.25">
      <c r="A232" s="62"/>
      <c r="B232" s="80" t="s">
        <v>286</v>
      </c>
      <c r="C232" s="75"/>
      <c r="D232" s="75"/>
      <c r="E232" s="75"/>
      <c r="F232" s="76">
        <f t="shared" si="33"/>
        <v>0</v>
      </c>
      <c r="G232" s="66"/>
      <c r="H232" s="67"/>
      <c r="I232" s="67"/>
      <c r="J232" s="67"/>
      <c r="K232" s="68"/>
      <c r="L232" s="69"/>
      <c r="M232" s="65"/>
      <c r="N232" s="66"/>
      <c r="O232" s="70"/>
      <c r="P232" s="70"/>
      <c r="Q232" s="70"/>
      <c r="R232" s="70"/>
      <c r="S232" s="70"/>
      <c r="T232" s="70"/>
      <c r="U232" s="70"/>
      <c r="V232" s="70"/>
      <c r="W232" s="70"/>
      <c r="X232" s="70"/>
      <c r="Y232" s="70"/>
      <c r="Z232" s="70"/>
      <c r="AA232" s="70"/>
      <c r="AB232" s="70"/>
      <c r="AC232" s="70"/>
      <c r="AD232" s="70"/>
      <c r="AE232" s="70"/>
      <c r="AF232" s="70"/>
      <c r="AG232" s="70"/>
      <c r="AH232" s="70"/>
      <c r="AI232" s="70"/>
      <c r="AJ232" s="70"/>
      <c r="AK232" s="70"/>
      <c r="AL232" s="70"/>
      <c r="AM232" s="70"/>
      <c r="AN232" s="70"/>
      <c r="AO232" s="70"/>
      <c r="AP232" s="70"/>
    </row>
    <row r="233" spans="1:42" x14ac:dyDescent="0.25">
      <c r="A233" s="81"/>
      <c r="B233" s="71" t="s">
        <v>287</v>
      </c>
      <c r="C233" s="72" t="s">
        <v>57</v>
      </c>
      <c r="D233" s="72" t="s">
        <v>58</v>
      </c>
      <c r="E233" s="72" t="s">
        <v>59</v>
      </c>
      <c r="F233" s="73" t="s">
        <v>11</v>
      </c>
      <c r="G233" s="82"/>
      <c r="H233" s="82"/>
      <c r="I233" s="82"/>
      <c r="J233" s="82"/>
      <c r="K233" s="83"/>
      <c r="L233" s="82"/>
      <c r="M233" s="82"/>
      <c r="N233" s="84"/>
      <c r="O233" s="82"/>
      <c r="P233" s="82"/>
      <c r="Q233" s="82"/>
      <c r="R233" s="82"/>
      <c r="S233" s="82"/>
      <c r="T233" s="82"/>
      <c r="U233" s="82"/>
      <c r="V233" s="82"/>
      <c r="W233" s="82"/>
      <c r="X233" s="82"/>
      <c r="Y233" s="82"/>
      <c r="Z233" s="82"/>
      <c r="AA233" s="82"/>
      <c r="AB233" s="82"/>
      <c r="AC233" s="82"/>
      <c r="AD233" s="82"/>
      <c r="AE233" s="82"/>
      <c r="AF233" s="82"/>
      <c r="AG233" s="82"/>
      <c r="AH233" s="82"/>
      <c r="AI233" s="82"/>
      <c r="AJ233" s="82"/>
      <c r="AK233" s="82"/>
      <c r="AL233" s="82"/>
      <c r="AM233" s="82"/>
      <c r="AN233" s="82"/>
      <c r="AO233" s="82"/>
      <c r="AP233" s="82"/>
    </row>
    <row r="234" spans="1:42" x14ac:dyDescent="0.25">
      <c r="A234" s="81"/>
      <c r="B234" s="74" t="s">
        <v>288</v>
      </c>
      <c r="C234" s="75" t="s">
        <v>65</v>
      </c>
      <c r="D234" s="75" t="s">
        <v>81</v>
      </c>
      <c r="E234" s="75" t="s">
        <v>80</v>
      </c>
      <c r="F234" s="76">
        <f>+D234+E234</f>
        <v>2500</v>
      </c>
      <c r="G234" s="74"/>
      <c r="H234" s="74"/>
      <c r="I234" s="74"/>
      <c r="J234" s="74"/>
      <c r="K234" s="85"/>
      <c r="L234" s="74"/>
      <c r="M234" s="74"/>
      <c r="N234" s="86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</row>
    <row r="235" spans="1:42" x14ac:dyDescent="0.25">
      <c r="A235" s="81"/>
      <c r="B235" s="74" t="s">
        <v>289</v>
      </c>
      <c r="C235" s="75" t="s">
        <v>61</v>
      </c>
      <c r="D235" s="75" t="s">
        <v>117</v>
      </c>
      <c r="E235" s="75" t="s">
        <v>117</v>
      </c>
      <c r="F235" s="76">
        <f t="shared" ref="F235:F240" si="34">+D235+E235</f>
        <v>2500</v>
      </c>
      <c r="G235" s="74"/>
      <c r="H235" s="74"/>
      <c r="I235" s="74"/>
      <c r="J235" s="74"/>
      <c r="K235" s="85"/>
      <c r="L235" s="74"/>
      <c r="M235" s="74"/>
      <c r="N235" s="86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</row>
    <row r="236" spans="1:42" x14ac:dyDescent="0.25">
      <c r="A236" s="81"/>
      <c r="B236" s="74" t="s">
        <v>290</v>
      </c>
      <c r="C236" s="75" t="s">
        <v>75</v>
      </c>
      <c r="D236" s="75" t="s">
        <v>77</v>
      </c>
      <c r="E236" s="75" t="s">
        <v>78</v>
      </c>
      <c r="F236" s="76">
        <f t="shared" si="34"/>
        <v>2500</v>
      </c>
      <c r="G236" s="74"/>
      <c r="H236" s="74"/>
      <c r="I236" s="74"/>
      <c r="J236" s="74"/>
      <c r="K236" s="85"/>
      <c r="L236" s="74"/>
      <c r="M236" s="74"/>
      <c r="N236" s="86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</row>
    <row r="237" spans="1:42" x14ac:dyDescent="0.25">
      <c r="A237" s="81"/>
      <c r="B237" s="74" t="s">
        <v>291</v>
      </c>
      <c r="C237" s="75" t="s">
        <v>61</v>
      </c>
      <c r="D237" s="75" t="s">
        <v>117</v>
      </c>
      <c r="E237" s="75" t="s">
        <v>117</v>
      </c>
      <c r="F237" s="76">
        <f t="shared" si="34"/>
        <v>2500</v>
      </c>
      <c r="G237" s="74"/>
      <c r="H237" s="74"/>
      <c r="I237" s="74"/>
      <c r="J237" s="74"/>
      <c r="K237" s="85"/>
      <c r="L237" s="74"/>
      <c r="M237" s="74"/>
      <c r="N237" s="86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</row>
    <row r="238" spans="1:42" x14ac:dyDescent="0.25">
      <c r="A238" s="81"/>
      <c r="B238" s="74" t="s">
        <v>292</v>
      </c>
      <c r="C238" s="75" t="s">
        <v>61</v>
      </c>
      <c r="D238" s="75" t="s">
        <v>70</v>
      </c>
      <c r="E238" s="75" t="s">
        <v>69</v>
      </c>
      <c r="F238" s="76">
        <f t="shared" si="34"/>
        <v>2500</v>
      </c>
      <c r="G238" s="74"/>
      <c r="H238" s="74"/>
      <c r="I238" s="74"/>
      <c r="J238" s="74"/>
      <c r="K238" s="85"/>
      <c r="L238" s="74"/>
      <c r="M238" s="74"/>
      <c r="N238" s="86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</row>
    <row r="239" spans="1:42" x14ac:dyDescent="0.25">
      <c r="A239" s="81"/>
      <c r="B239" s="74" t="s">
        <v>293</v>
      </c>
      <c r="C239" s="75" t="s">
        <v>65</v>
      </c>
      <c r="D239" s="75" t="s">
        <v>66</v>
      </c>
      <c r="E239" s="75" t="s">
        <v>67</v>
      </c>
      <c r="F239" s="76">
        <f t="shared" si="34"/>
        <v>2500</v>
      </c>
      <c r="G239" s="74"/>
      <c r="H239" s="74"/>
      <c r="I239" s="74"/>
      <c r="J239" s="74"/>
      <c r="K239" s="85"/>
      <c r="L239" s="74"/>
      <c r="M239" s="74"/>
      <c r="N239" s="86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</row>
    <row r="240" spans="1:42" x14ac:dyDescent="0.25">
      <c r="A240" s="81"/>
      <c r="B240" s="74" t="s">
        <v>294</v>
      </c>
      <c r="C240" s="75" t="s">
        <v>61</v>
      </c>
      <c r="D240" s="75" t="s">
        <v>117</v>
      </c>
      <c r="E240" s="75" t="s">
        <v>117</v>
      </c>
      <c r="F240" s="76">
        <f t="shared" si="34"/>
        <v>2500</v>
      </c>
      <c r="G240" s="74"/>
      <c r="H240" s="74"/>
      <c r="I240" s="74"/>
      <c r="J240" s="74"/>
      <c r="K240" s="85"/>
      <c r="L240" s="74"/>
      <c r="M240" s="74"/>
      <c r="N240" s="86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</row>
    <row r="241" spans="1:42" x14ac:dyDescent="0.25">
      <c r="A241" s="81"/>
      <c r="B241" s="80" t="s">
        <v>286</v>
      </c>
      <c r="C241" s="75"/>
      <c r="D241" s="75"/>
      <c r="E241" s="75"/>
      <c r="F241" s="74"/>
      <c r="G241" s="74"/>
      <c r="H241" s="74"/>
      <c r="I241" s="74"/>
      <c r="J241" s="74"/>
      <c r="K241" s="85"/>
      <c r="L241" s="74"/>
      <c r="M241" s="74"/>
      <c r="N241" s="86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</row>
    <row r="242" spans="1:42" x14ac:dyDescent="0.25">
      <c r="A242" s="81"/>
      <c r="B242" s="71" t="s">
        <v>295</v>
      </c>
      <c r="C242" s="72" t="s">
        <v>57</v>
      </c>
      <c r="D242" s="72" t="s">
        <v>58</v>
      </c>
      <c r="E242" s="72" t="s">
        <v>59</v>
      </c>
      <c r="F242" s="73" t="s">
        <v>11</v>
      </c>
      <c r="G242" s="83"/>
      <c r="H242" s="83"/>
      <c r="I242" s="83"/>
      <c r="J242" s="83"/>
      <c r="K242" s="83"/>
      <c r="L242" s="83"/>
      <c r="M242" s="83"/>
      <c r="N242" s="87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</row>
    <row r="243" spans="1:42" x14ac:dyDescent="0.25">
      <c r="A243" s="81"/>
      <c r="B243" s="74" t="s">
        <v>296</v>
      </c>
      <c r="C243" s="75" t="s">
        <v>61</v>
      </c>
      <c r="D243" s="75" t="s">
        <v>117</v>
      </c>
      <c r="E243" s="75" t="s">
        <v>117</v>
      </c>
      <c r="F243" s="76">
        <f>+D243+E243</f>
        <v>2500</v>
      </c>
      <c r="G243" s="74"/>
      <c r="H243" s="74"/>
      <c r="I243" s="74"/>
      <c r="J243" s="74"/>
      <c r="K243" s="85"/>
      <c r="L243" s="74"/>
      <c r="M243" s="74"/>
      <c r="N243" s="86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</row>
    <row r="244" spans="1:42" x14ac:dyDescent="0.25">
      <c r="A244" s="81"/>
      <c r="B244" s="74" t="s">
        <v>297</v>
      </c>
      <c r="C244" s="75" t="s">
        <v>75</v>
      </c>
      <c r="D244" s="75" t="s">
        <v>67</v>
      </c>
      <c r="E244" s="75" t="s">
        <v>66</v>
      </c>
      <c r="F244" s="76">
        <f t="shared" ref="F244:F249" si="35">+D244+E244</f>
        <v>2500</v>
      </c>
      <c r="G244" s="74"/>
      <c r="H244" s="74"/>
      <c r="I244" s="74"/>
      <c r="J244" s="74"/>
      <c r="K244" s="85"/>
      <c r="L244" s="74"/>
      <c r="M244" s="74"/>
      <c r="N244" s="86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</row>
    <row r="245" spans="1:42" x14ac:dyDescent="0.25">
      <c r="A245" s="81"/>
      <c r="B245" s="74" t="s">
        <v>298</v>
      </c>
      <c r="C245" s="75" t="s">
        <v>75</v>
      </c>
      <c r="D245" s="75" t="s">
        <v>67</v>
      </c>
      <c r="E245" s="75" t="s">
        <v>66</v>
      </c>
      <c r="F245" s="76">
        <f t="shared" si="35"/>
        <v>2500</v>
      </c>
      <c r="G245" s="74"/>
      <c r="H245" s="74"/>
      <c r="I245" s="74"/>
      <c r="J245" s="74"/>
      <c r="K245" s="85"/>
      <c r="L245" s="74"/>
      <c r="M245" s="74"/>
      <c r="N245" s="86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</row>
    <row r="246" spans="1:42" x14ac:dyDescent="0.25">
      <c r="A246" s="81"/>
      <c r="B246" s="74" t="s">
        <v>299</v>
      </c>
      <c r="C246" s="75" t="s">
        <v>65</v>
      </c>
      <c r="D246" s="75" t="s">
        <v>66</v>
      </c>
      <c r="E246" s="75" t="s">
        <v>67</v>
      </c>
      <c r="F246" s="76">
        <f t="shared" si="35"/>
        <v>2500</v>
      </c>
      <c r="G246" s="74"/>
      <c r="H246" s="74"/>
      <c r="I246" s="74"/>
      <c r="J246" s="74"/>
      <c r="K246" s="85"/>
      <c r="L246" s="74"/>
      <c r="M246" s="74"/>
      <c r="N246" s="86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</row>
    <row r="247" spans="1:42" x14ac:dyDescent="0.25">
      <c r="A247" s="81"/>
      <c r="B247" s="74" t="s">
        <v>300</v>
      </c>
      <c r="C247" s="75" t="s">
        <v>61</v>
      </c>
      <c r="D247" s="75" t="s">
        <v>117</v>
      </c>
      <c r="E247" s="75" t="s">
        <v>117</v>
      </c>
      <c r="F247" s="76">
        <f t="shared" si="35"/>
        <v>2500</v>
      </c>
      <c r="G247" s="74"/>
      <c r="H247" s="74"/>
      <c r="I247" s="74"/>
      <c r="J247" s="74"/>
      <c r="K247" s="85"/>
      <c r="L247" s="74"/>
      <c r="M247" s="74"/>
      <c r="N247" s="86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</row>
    <row r="248" spans="1:42" x14ac:dyDescent="0.25">
      <c r="A248" s="81"/>
      <c r="B248" s="74" t="s">
        <v>301</v>
      </c>
      <c r="C248" s="75" t="s">
        <v>75</v>
      </c>
      <c r="D248" s="75" t="s">
        <v>102</v>
      </c>
      <c r="E248" s="75" t="s">
        <v>103</v>
      </c>
      <c r="F248" s="76">
        <f t="shared" si="35"/>
        <v>2500</v>
      </c>
      <c r="G248" s="74"/>
      <c r="H248" s="74"/>
      <c r="I248" s="74"/>
      <c r="J248" s="74"/>
      <c r="K248" s="85"/>
      <c r="L248" s="74"/>
      <c r="M248" s="74"/>
      <c r="N248" s="86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</row>
    <row r="249" spans="1:42" x14ac:dyDescent="0.25">
      <c r="A249" s="81"/>
      <c r="B249" s="74" t="s">
        <v>302</v>
      </c>
      <c r="C249" s="75" t="s">
        <v>75</v>
      </c>
      <c r="D249" s="75" t="s">
        <v>80</v>
      </c>
      <c r="E249" s="75" t="s">
        <v>81</v>
      </c>
      <c r="F249" s="76">
        <f t="shared" si="35"/>
        <v>2500</v>
      </c>
      <c r="G249" s="74"/>
      <c r="H249" s="74"/>
      <c r="I249" s="74"/>
      <c r="J249" s="74"/>
      <c r="K249" s="85"/>
      <c r="L249" s="74"/>
      <c r="M249" s="74"/>
      <c r="N249" s="86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2026-05-13T15:53:32Z</dcterms:created>
  <dcterms:modified xsi:type="dcterms:W3CDTF">2026-05-13T15:54:42Z</dcterms:modified>
</cp:coreProperties>
</file>