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5" documentId="8_{1D694945-474A-4908-9737-0687BB7FB4B3}" xr6:coauthVersionLast="47" xr6:coauthVersionMax="47" xr10:uidLastSave="{707AAFDE-E1F6-4E52-82B3-BF26645B2223}"/>
  <bookViews>
    <workbookView xWindow="-120" yWindow="-120" windowWidth="29040" windowHeight="15720" xr2:uid="{6E43977F-CE35-4406-946C-4910CF7A17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6" i="1" l="1"/>
  <c r="F215" i="1"/>
  <c r="F214" i="1"/>
  <c r="F213" i="1"/>
  <c r="F212" i="1"/>
  <c r="F211" i="1"/>
  <c r="F210" i="1"/>
  <c r="F207" i="1"/>
  <c r="F206" i="1"/>
  <c r="F205" i="1"/>
  <c r="F204" i="1"/>
  <c r="F203" i="1"/>
  <c r="F202" i="1"/>
  <c r="F201" i="1"/>
  <c r="F199" i="1"/>
  <c r="F198" i="1"/>
  <c r="F197" i="1"/>
  <c r="F196" i="1"/>
  <c r="F195" i="1"/>
  <c r="F194" i="1"/>
  <c r="F193" i="1"/>
  <c r="F192" i="1"/>
  <c r="F190" i="1"/>
  <c r="F189" i="1"/>
  <c r="F188" i="1"/>
  <c r="F187" i="1"/>
  <c r="F186" i="1"/>
  <c r="F185" i="1"/>
  <c r="F184" i="1"/>
  <c r="F183" i="1"/>
  <c r="F181" i="1"/>
  <c r="F180" i="1"/>
  <c r="F179" i="1"/>
  <c r="F178" i="1"/>
  <c r="F176" i="1"/>
  <c r="F175" i="1"/>
  <c r="F174" i="1"/>
  <c r="F173" i="1"/>
  <c r="F172" i="1"/>
  <c r="F171" i="1"/>
  <c r="F170" i="1"/>
  <c r="F167" i="1"/>
  <c r="F166" i="1"/>
  <c r="F165" i="1"/>
  <c r="F162" i="1"/>
  <c r="F161" i="1"/>
  <c r="F160" i="1"/>
  <c r="F159" i="1"/>
  <c r="F158" i="1"/>
  <c r="F157" i="1"/>
  <c r="F156" i="1"/>
  <c r="F153" i="1"/>
  <c r="F152" i="1"/>
  <c r="F151" i="1"/>
  <c r="F150" i="1"/>
  <c r="F149" i="1"/>
  <c r="F148" i="1"/>
  <c r="F147" i="1"/>
  <c r="F146" i="1"/>
  <c r="F144" i="1"/>
  <c r="F143" i="1"/>
  <c r="F142" i="1"/>
  <c r="F141" i="1"/>
  <c r="F140" i="1"/>
  <c r="F139" i="1"/>
  <c r="F138" i="1"/>
  <c r="F135" i="1"/>
  <c r="F134" i="1"/>
  <c r="F132" i="1"/>
  <c r="F131" i="1"/>
  <c r="F130" i="1"/>
  <c r="F129" i="1"/>
  <c r="F128" i="1"/>
  <c r="F127" i="1"/>
  <c r="F126" i="1"/>
  <c r="F125" i="1"/>
  <c r="F122" i="1"/>
  <c r="F121" i="1"/>
  <c r="F120" i="1"/>
  <c r="F118" i="1"/>
  <c r="F117" i="1"/>
  <c r="F116" i="1"/>
  <c r="F115" i="1"/>
  <c r="F114" i="1"/>
  <c r="F113" i="1"/>
  <c r="F112" i="1"/>
  <c r="F111" i="1"/>
  <c r="F105" i="1"/>
  <c r="F104" i="1"/>
  <c r="F103" i="1"/>
  <c r="F102" i="1"/>
  <c r="F101" i="1"/>
  <c r="F100" i="1"/>
  <c r="F97" i="1"/>
  <c r="F96" i="1"/>
  <c r="F95" i="1"/>
  <c r="F94" i="1"/>
  <c r="F93" i="1"/>
  <c r="F92" i="1"/>
  <c r="F89" i="1"/>
  <c r="F88" i="1"/>
  <c r="F87" i="1"/>
  <c r="F86" i="1"/>
  <c r="F85" i="1"/>
  <c r="F84" i="1"/>
  <c r="F83" i="1"/>
  <c r="F82" i="1"/>
  <c r="F79" i="1"/>
  <c r="F78" i="1"/>
  <c r="F77" i="1"/>
  <c r="F76" i="1"/>
  <c r="F75" i="1"/>
  <c r="F74" i="1"/>
  <c r="F73" i="1"/>
  <c r="F72" i="1"/>
  <c r="F69" i="1"/>
  <c r="F68" i="1"/>
  <c r="F67" i="1"/>
  <c r="F66" i="1"/>
  <c r="F65" i="1"/>
  <c r="F64" i="1"/>
  <c r="F63" i="1"/>
  <c r="F60" i="1"/>
  <c r="F59" i="1"/>
  <c r="F58" i="1"/>
  <c r="F57" i="1"/>
  <c r="F56" i="1"/>
  <c r="F55" i="1"/>
  <c r="F52" i="1"/>
  <c r="F51" i="1"/>
  <c r="F50" i="1"/>
  <c r="F49" i="1"/>
  <c r="F48" i="1"/>
  <c r="F47" i="1"/>
  <c r="F44" i="1"/>
  <c r="F43" i="1"/>
  <c r="F42" i="1"/>
  <c r="F41" i="1"/>
  <c r="F40" i="1"/>
  <c r="F39" i="1"/>
  <c r="F38" i="1"/>
  <c r="F36" i="1"/>
  <c r="F35" i="1"/>
  <c r="F34" i="1"/>
  <c r="F33" i="1"/>
  <c r="F32" i="1"/>
  <c r="F31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J29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J28" i="1"/>
  <c r="H28" i="1"/>
  <c r="H29" i="1" s="1"/>
  <c r="G28" i="1"/>
  <c r="E28" i="1"/>
  <c r="N27" i="1"/>
  <c r="L27" i="1"/>
  <c r="K27" i="1"/>
  <c r="J27" i="1"/>
  <c r="I27" i="1"/>
  <c r="H27" i="1"/>
  <c r="G27" i="1"/>
  <c r="F27" i="1"/>
  <c r="N26" i="1"/>
  <c r="L26" i="1"/>
  <c r="K26" i="1"/>
  <c r="J26" i="1"/>
  <c r="I26" i="1"/>
  <c r="H26" i="1"/>
  <c r="G26" i="1"/>
  <c r="F26" i="1"/>
  <c r="N25" i="1"/>
  <c r="L25" i="1"/>
  <c r="K25" i="1"/>
  <c r="J25" i="1"/>
  <c r="I25" i="1"/>
  <c r="H25" i="1"/>
  <c r="G25" i="1"/>
  <c r="F25" i="1"/>
  <c r="N24" i="1"/>
  <c r="L24" i="1"/>
  <c r="K24" i="1"/>
  <c r="J24" i="1"/>
  <c r="I24" i="1"/>
  <c r="H24" i="1"/>
  <c r="G24" i="1"/>
  <c r="F24" i="1"/>
  <c r="N23" i="1"/>
  <c r="L23" i="1"/>
  <c r="K23" i="1"/>
  <c r="J23" i="1"/>
  <c r="I23" i="1"/>
  <c r="H23" i="1"/>
  <c r="G23" i="1"/>
  <c r="F23" i="1"/>
  <c r="N22" i="1"/>
  <c r="L22" i="1"/>
  <c r="K22" i="1"/>
  <c r="J22" i="1"/>
  <c r="I22" i="1"/>
  <c r="H22" i="1"/>
  <c r="G22" i="1"/>
  <c r="F22" i="1"/>
  <c r="N21" i="1"/>
  <c r="L21" i="1"/>
  <c r="K21" i="1"/>
  <c r="J21" i="1"/>
  <c r="I21" i="1"/>
  <c r="H21" i="1"/>
  <c r="G21" i="1"/>
  <c r="F21" i="1"/>
  <c r="N19" i="1"/>
  <c r="L19" i="1"/>
  <c r="K19" i="1"/>
  <c r="J19" i="1"/>
  <c r="I19" i="1"/>
  <c r="H19" i="1"/>
  <c r="G19" i="1"/>
  <c r="F19" i="1"/>
  <c r="N18" i="1"/>
  <c r="L18" i="1"/>
  <c r="K18" i="1"/>
  <c r="J18" i="1"/>
  <c r="I18" i="1"/>
  <c r="H18" i="1"/>
  <c r="G18" i="1"/>
  <c r="F18" i="1"/>
  <c r="N17" i="1"/>
  <c r="L17" i="1"/>
  <c r="K17" i="1"/>
  <c r="J17" i="1"/>
  <c r="I17" i="1"/>
  <c r="H17" i="1"/>
  <c r="G17" i="1"/>
  <c r="F17" i="1"/>
  <c r="N16" i="1"/>
  <c r="L16" i="1"/>
  <c r="K16" i="1"/>
  <c r="J16" i="1"/>
  <c r="I16" i="1"/>
  <c r="H16" i="1"/>
  <c r="G16" i="1"/>
  <c r="F16" i="1"/>
  <c r="N15" i="1"/>
  <c r="L15" i="1"/>
  <c r="K15" i="1"/>
  <c r="J15" i="1"/>
  <c r="I15" i="1"/>
  <c r="H15" i="1"/>
  <c r="G15" i="1"/>
  <c r="F15" i="1"/>
  <c r="N14" i="1"/>
  <c r="L14" i="1"/>
  <c r="K14" i="1"/>
  <c r="J14" i="1"/>
  <c r="I14" i="1"/>
  <c r="H14" i="1"/>
  <c r="G14" i="1"/>
  <c r="F14" i="1"/>
  <c r="N13" i="1"/>
  <c r="L13" i="1"/>
  <c r="K13" i="1"/>
  <c r="J13" i="1"/>
  <c r="I13" i="1"/>
  <c r="H13" i="1"/>
  <c r="G13" i="1"/>
  <c r="F13" i="1"/>
  <c r="N12" i="1"/>
  <c r="L12" i="1"/>
  <c r="K12" i="1"/>
  <c r="J12" i="1"/>
  <c r="I12" i="1"/>
  <c r="H12" i="1"/>
  <c r="G12" i="1"/>
  <c r="F12" i="1"/>
  <c r="N11" i="1"/>
  <c r="L11" i="1"/>
  <c r="K11" i="1"/>
  <c r="J11" i="1"/>
  <c r="I11" i="1"/>
  <c r="H11" i="1"/>
  <c r="G11" i="1"/>
  <c r="F11" i="1"/>
  <c r="N10" i="1"/>
  <c r="L10" i="1"/>
  <c r="K10" i="1"/>
  <c r="J10" i="1"/>
  <c r="I10" i="1"/>
  <c r="H10" i="1"/>
  <c r="G10" i="1"/>
  <c r="F10" i="1"/>
  <c r="N9" i="1"/>
  <c r="L9" i="1"/>
  <c r="K9" i="1"/>
  <c r="J9" i="1"/>
  <c r="I9" i="1"/>
  <c r="H9" i="1"/>
  <c r="G9" i="1"/>
  <c r="F9" i="1"/>
  <c r="N8" i="1"/>
  <c r="L8" i="1"/>
  <c r="K8" i="1"/>
  <c r="J8" i="1"/>
  <c r="I8" i="1"/>
  <c r="H8" i="1"/>
  <c r="G8" i="1"/>
  <c r="F8" i="1"/>
  <c r="N7" i="1"/>
  <c r="L7" i="1"/>
  <c r="K7" i="1"/>
  <c r="J7" i="1"/>
  <c r="I7" i="1"/>
  <c r="H7" i="1"/>
  <c r="G7" i="1"/>
  <c r="F7" i="1"/>
  <c r="N6" i="1"/>
  <c r="L6" i="1"/>
  <c r="K6" i="1"/>
  <c r="J6" i="1"/>
  <c r="I6" i="1"/>
  <c r="H6" i="1"/>
  <c r="G6" i="1"/>
  <c r="F6" i="1"/>
  <c r="N5" i="1"/>
  <c r="L5" i="1"/>
  <c r="K5" i="1"/>
  <c r="J5" i="1"/>
  <c r="I5" i="1"/>
  <c r="H5" i="1"/>
  <c r="G5" i="1"/>
  <c r="F5" i="1"/>
  <c r="N4" i="1"/>
  <c r="L4" i="1"/>
  <c r="K4" i="1"/>
  <c r="J4" i="1"/>
  <c r="I4" i="1"/>
  <c r="I28" i="1" s="1"/>
  <c r="I29" i="1" s="1"/>
  <c r="H4" i="1"/>
  <c r="G4" i="1"/>
  <c r="F4" i="1"/>
  <c r="Q2" i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P2" i="1"/>
  <c r="K28" i="1" l="1"/>
</calcChain>
</file>

<file path=xl/sharedStrings.xml><?xml version="1.0" encoding="utf-8"?>
<sst xmlns="http://schemas.openxmlformats.org/spreadsheetml/2006/main" count="818" uniqueCount="268">
  <si>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</si>
  <si>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</si>
  <si>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</si>
  <si>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</si>
  <si>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</si>
  <si>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</si>
  <si>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</si>
  <si>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</si>
  <si>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</si>
  <si>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</si>
  <si>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</si>
  <si>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</si>
  <si>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</si>
  <si>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</si>
  <si>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</si>
  <si>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</si>
  <si>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</si>
  <si>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</si>
  <si>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</si>
  <si>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</si>
  <si>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</si>
  <si>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24</t>
  </si>
  <si>
    <t>plaatsing</t>
  </si>
  <si>
    <t>(incl comp)</t>
  </si>
  <si>
    <t>punten</t>
  </si>
  <si>
    <t>Ruud Groot</t>
  </si>
  <si>
    <t>1</t>
  </si>
  <si>
    <t>Paul Teer</t>
  </si>
  <si>
    <t>Boudewijn van der Veen</t>
  </si>
  <si>
    <t>2</t>
  </si>
  <si>
    <t>Piet Smit</t>
  </si>
  <si>
    <t>Peter Groot</t>
  </si>
  <si>
    <t>Paul van der Lem</t>
  </si>
  <si>
    <t>Kaj Kruit</t>
  </si>
  <si>
    <t>3</t>
  </si>
  <si>
    <t>Martin Berends</t>
  </si>
  <si>
    <t>Cees Staal</t>
  </si>
  <si>
    <t>Ton Wessel</t>
  </si>
  <si>
    <t>Leo Kool</t>
  </si>
  <si>
    <t>Geert van der Loo</t>
  </si>
  <si>
    <t xml:space="preserve">Johan Deubel  </t>
  </si>
  <si>
    <t>4</t>
  </si>
  <si>
    <t>Schelte Betten</t>
  </si>
  <si>
    <t>5</t>
  </si>
  <si>
    <t>Aart van Dijk</t>
  </si>
  <si>
    <t>Hans Knobbe</t>
  </si>
  <si>
    <t>Minder dan 60% gespeeld</t>
  </si>
  <si>
    <t>Jai Sital</t>
  </si>
  <si>
    <t>Peter Foks</t>
  </si>
  <si>
    <t xml:space="preserve">Ron Tielrooij </t>
  </si>
  <si>
    <t>Sander Verbeek</t>
  </si>
  <si>
    <t>Hans Slob</t>
  </si>
  <si>
    <t>6</t>
  </si>
  <si>
    <t>Barbara Graas</t>
  </si>
  <si>
    <t>Dik Vermeulen</t>
  </si>
  <si>
    <t>TOTALEN</t>
  </si>
  <si>
    <t>RONDE 24</t>
  </si>
  <si>
    <t>Uitslag</t>
  </si>
  <si>
    <t>Wit</t>
  </si>
  <si>
    <t>Zwart</t>
  </si>
  <si>
    <t>Paul Teer - Peter Groot</t>
  </si>
  <si>
    <t>1-1</t>
  </si>
  <si>
    <t>1250</t>
  </si>
  <si>
    <t>Piet Smit - Ton Wessel</t>
  </si>
  <si>
    <t>2-0</t>
  </si>
  <si>
    <t>1900</t>
  </si>
  <si>
    <t>600</t>
  </si>
  <si>
    <t>Kaj Kruit - Paul van der Lem</t>
  </si>
  <si>
    <t>1300</t>
  </si>
  <si>
    <t>1200</t>
  </si>
  <si>
    <t>Boudewijn van der Veen - Ron Tielrooij</t>
  </si>
  <si>
    <t>2050</t>
  </si>
  <si>
    <t>450</t>
  </si>
  <si>
    <t>Johan Deubel - Aart van Dijk</t>
  </si>
  <si>
    <t>Leo Kool - Hans Knobbe</t>
  </si>
  <si>
    <t>0-2</t>
  </si>
  <si>
    <t>400</t>
  </si>
  <si>
    <t>2100</t>
  </si>
  <si>
    <t>RONDE 23</t>
  </si>
  <si>
    <t>Peter Foks - Paul van der Lem</t>
  </si>
  <si>
    <t>550</t>
  </si>
  <si>
    <t>1950</t>
  </si>
  <si>
    <t>Geert van der Loo - Kaj Kruit</t>
  </si>
  <si>
    <t>Piet Smit - Paul Teer</t>
  </si>
  <si>
    <t>Johan Deubel - Boudewijn van der Veen</t>
  </si>
  <si>
    <t>Hans Knobbe - Ton Wessel</t>
  </si>
  <si>
    <t>1350</t>
  </si>
  <si>
    <t>1150</t>
  </si>
  <si>
    <t>Schelte Betten - Sander Verbeek</t>
  </si>
  <si>
    <t>2000</t>
  </si>
  <si>
    <t>500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</si>
  <si>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</si>
  <si>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</si>
  <si>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</si>
  <si>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</si>
  <si>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</si>
  <si>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</si>
  <si>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</si>
  <si>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</si>
  <si>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</si>
  <si>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</si>
  <si>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</si>
  <si>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</si>
  <si>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</si>
  <si>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</si>
  <si>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</si>
  <si>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</si>
  <si>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</si>
  <si>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</si>
  <si>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</si>
  <si>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</si>
  <si>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</si>
  <si>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</si>
  <si>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</si>
  <si>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</si>
  <si>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</si>
  <si>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</si>
  <si>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</si>
  <si>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</si>
  <si>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</si>
  <si>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</si>
  <si>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</si>
  <si>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</si>
  <si>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</si>
  <si>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</si>
  <si>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</si>
  <si>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1850</t>
  </si>
  <si>
    <t>650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</si>
  <si>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</si>
  <si>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</si>
  <si>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</si>
  <si>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</si>
  <si>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</si>
  <si>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</si>
  <si>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</si>
  <si>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</si>
  <si>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</si>
  <si>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</si>
  <si>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</si>
  <si>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</si>
  <si>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</si>
  <si>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</si>
  <si>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1400</t>
  </si>
  <si>
    <t>1100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</si>
  <si>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</si>
  <si>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</si>
  <si>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</si>
  <si>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</si>
  <si>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</si>
  <si>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</si>
  <si>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</si>
  <si>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</si>
  <si>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</si>
  <si>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</si>
  <si>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</si>
  <si>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2150</t>
  </si>
  <si>
    <t>350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</si>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</sst>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4" fillId="2" borderId="0" xfId="0" applyFont="1" applyFill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16" fontId="4" fillId="2" borderId="0" xfId="0" applyNumberFormat="1" applyFont="1" applyFill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10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12" fillId="0" borderId="7" xfId="0" applyFont="1" applyBorder="1"/>
    <xf numFmtId="0" fontId="12" fillId="3" borderId="7" xfId="0" applyFont="1" applyFill="1" applyBorder="1"/>
    <xf numFmtId="0" fontId="12" fillId="4" borderId="7" xfId="0" applyFont="1" applyFill="1" applyBorder="1"/>
    <xf numFmtId="0" fontId="12" fillId="5" borderId="7" xfId="0" applyFont="1" applyFill="1" applyBorder="1"/>
    <xf numFmtId="0" fontId="12" fillId="6" borderId="7" xfId="0" applyFont="1" applyFill="1" applyBorder="1"/>
    <xf numFmtId="0" fontId="7" fillId="7" borderId="5" xfId="0" applyFont="1" applyFill="1" applyBorder="1" applyAlignment="1">
      <alignment horizontal="left"/>
    </xf>
    <xf numFmtId="0" fontId="13" fillId="7" borderId="6" xfId="0" applyFont="1" applyFill="1" applyBorder="1"/>
    <xf numFmtId="49" fontId="8" fillId="7" borderId="8" xfId="0" applyNumberFormat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1" fontId="9" fillId="7" borderId="5" xfId="0" applyNumberFormat="1" applyFont="1" applyFill="1" applyBorder="1"/>
    <xf numFmtId="1" fontId="11" fillId="7" borderId="5" xfId="0" applyNumberFormat="1" applyFont="1" applyFill="1" applyBorder="1"/>
    <xf numFmtId="0" fontId="9" fillId="7" borderId="5" xfId="0" applyFont="1" applyFill="1" applyBorder="1"/>
    <xf numFmtId="0" fontId="12" fillId="7" borderId="7" xfId="0" applyFont="1" applyFill="1" applyBorder="1"/>
    <xf numFmtId="0" fontId="12" fillId="7" borderId="5" xfId="0" applyFont="1" applyFill="1" applyBorder="1"/>
    <xf numFmtId="0" fontId="8" fillId="7" borderId="5" xfId="0" applyFont="1" applyFill="1" applyBorder="1"/>
    <xf numFmtId="0" fontId="15" fillId="7" borderId="5" xfId="0" applyFont="1" applyFill="1" applyBorder="1"/>
    <xf numFmtId="0" fontId="16" fillId="7" borderId="5" xfId="0" applyFont="1" applyFill="1" applyBorder="1"/>
    <xf numFmtId="0" fontId="8" fillId="0" borderId="6" xfId="0" applyFont="1" applyBorder="1"/>
    <xf numFmtId="1" fontId="9" fillId="0" borderId="5" xfId="0" applyNumberFormat="1" applyFont="1" applyBorder="1" applyAlignment="1">
      <alignment horizontal="right"/>
    </xf>
    <xf numFmtId="0" fontId="13" fillId="7" borderId="5" xfId="0" applyFont="1" applyFill="1" applyBorder="1"/>
    <xf numFmtId="0" fontId="8" fillId="7" borderId="5" xfId="0" applyFont="1" applyFill="1" applyBorder="1" applyAlignment="1">
      <alignment horizontal="left"/>
    </xf>
    <xf numFmtId="49" fontId="8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9" fontId="10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/>
    <xf numFmtId="49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64" fontId="17" fillId="0" borderId="0" xfId="0" applyNumberFormat="1" applyFont="1" applyAlignment="1">
      <alignment horizontal="center"/>
    </xf>
    <xf numFmtId="9" fontId="18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7" fillId="8" borderId="6" xfId="0" applyFont="1" applyFill="1" applyBorder="1"/>
    <xf numFmtId="49" fontId="7" fillId="8" borderId="8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/>
    <xf numFmtId="0" fontId="7" fillId="4" borderId="6" xfId="0" applyFont="1" applyFill="1" applyBorder="1"/>
    <xf numFmtId="49" fontId="7" fillId="4" borderId="8" xfId="0" applyNumberFormat="1" applyFont="1" applyFill="1" applyBorder="1" applyAlignment="1">
      <alignment horizontal="center"/>
    </xf>
    <xf numFmtId="0" fontId="7" fillId="4" borderId="7" xfId="0" applyFont="1" applyFill="1" applyBorder="1"/>
    <xf numFmtId="0" fontId="20" fillId="0" borderId="0" xfId="0" applyFont="1"/>
    <xf numFmtId="0" fontId="7" fillId="0" borderId="0" xfId="0" applyFont="1" applyAlignment="1">
      <alignment horizontal="left"/>
    </xf>
    <xf numFmtId="0" fontId="13" fillId="0" borderId="0" xfId="0" applyFont="1"/>
    <xf numFmtId="0" fontId="7" fillId="0" borderId="0" xfId="0" applyFont="1"/>
    <xf numFmtId="1" fontId="13" fillId="0" borderId="0" xfId="0" applyNumberFormat="1" applyFont="1"/>
    <xf numFmtId="0" fontId="9" fillId="0" borderId="0" xfId="0" applyFont="1"/>
    <xf numFmtId="0" fontId="21" fillId="0" borderId="0" xfId="0" applyFont="1"/>
    <xf numFmtId="1" fontId="9" fillId="0" borderId="0" xfId="0" applyNumberFormat="1" applyFont="1"/>
    <xf numFmtId="49" fontId="9" fillId="0" borderId="0" xfId="0" applyNumberFormat="1" applyFont="1" applyAlignment="1">
      <alignment horizontal="center"/>
    </xf>
    <xf numFmtId="1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15EA0-627D-4114-83FC-817D3538107C}">
  <dimension ref="A1:AL216"/>
  <sheetViews>
    <sheetView tabSelected="1" workbookViewId="0">
      <selection activeCell="E18" sqref="E18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4" width="6.5703125" bestFit="1" customWidth="1"/>
    <col min="15" max="18" width="7" bestFit="1" customWidth="1"/>
    <col min="19" max="20" width="6.28515625" bestFit="1" customWidth="1"/>
    <col min="21" max="38" width="6.28515625" customWidth="1"/>
  </cols>
  <sheetData>
    <row r="1" spans="1:38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  <c r="O1" s="9" t="s">
        <v>12</v>
      </c>
      <c r="P1" s="9" t="s">
        <v>12</v>
      </c>
      <c r="Q1" s="9" t="s">
        <v>12</v>
      </c>
      <c r="R1" s="9" t="s">
        <v>12</v>
      </c>
      <c r="S1" s="9" t="s">
        <v>12</v>
      </c>
      <c r="T1" s="9" t="s">
        <v>12</v>
      </c>
      <c r="U1" s="9" t="s">
        <v>12</v>
      </c>
      <c r="V1" s="9" t="s">
        <v>12</v>
      </c>
      <c r="W1" s="9" t="s">
        <v>12</v>
      </c>
      <c r="X1" s="9" t="s">
        <v>12</v>
      </c>
      <c r="Y1" s="9" t="s">
        <v>12</v>
      </c>
      <c r="Z1" s="9" t="s">
        <v>12</v>
      </c>
      <c r="AA1" s="9" t="s">
        <v>12</v>
      </c>
      <c r="AB1" s="9" t="s">
        <v>12</v>
      </c>
      <c r="AC1" s="9" t="s">
        <v>12</v>
      </c>
      <c r="AD1" s="9" t="s">
        <v>12</v>
      </c>
      <c r="AE1" s="9" t="s">
        <v>12</v>
      </c>
      <c r="AF1" s="9" t="s">
        <v>12</v>
      </c>
      <c r="AG1" s="9" t="s">
        <v>12</v>
      </c>
      <c r="AH1" s="9" t="s">
        <v>12</v>
      </c>
      <c r="AI1" s="9" t="s">
        <v>12</v>
      </c>
      <c r="AJ1" s="9" t="s">
        <v>12</v>
      </c>
      <c r="AK1" s="9" t="s">
        <v>12</v>
      </c>
      <c r="AL1" s="9" t="s">
        <v>12</v>
      </c>
    </row>
    <row r="2" spans="1:38" x14ac:dyDescent="0.25">
      <c r="A2" s="10"/>
      <c r="B2" s="11" t="s">
        <v>13</v>
      </c>
      <c r="C2" s="12"/>
      <c r="D2" s="13"/>
      <c r="E2" s="14" t="s">
        <v>14</v>
      </c>
      <c r="F2" s="14" t="s">
        <v>15</v>
      </c>
      <c r="G2" s="14" t="s">
        <v>16</v>
      </c>
      <c r="H2" s="14" t="s">
        <v>16</v>
      </c>
      <c r="I2" s="14" t="s">
        <v>16</v>
      </c>
      <c r="J2" s="14" t="s">
        <v>16</v>
      </c>
      <c r="K2" s="14" t="s">
        <v>17</v>
      </c>
      <c r="L2" s="14"/>
      <c r="M2" s="15" t="s">
        <v>18</v>
      </c>
      <c r="N2" s="8" t="s">
        <v>19</v>
      </c>
      <c r="O2" s="16">
        <v>1</v>
      </c>
      <c r="P2" s="16">
        <f t="shared" ref="P2:AL2" si="0">+O2+1</f>
        <v>2</v>
      </c>
      <c r="Q2" s="16">
        <f t="shared" si="0"/>
        <v>3</v>
      </c>
      <c r="R2" s="16">
        <f t="shared" si="0"/>
        <v>4</v>
      </c>
      <c r="S2" s="16">
        <f t="shared" si="0"/>
        <v>5</v>
      </c>
      <c r="T2" s="16">
        <f t="shared" si="0"/>
        <v>6</v>
      </c>
      <c r="U2" s="16">
        <f t="shared" si="0"/>
        <v>7</v>
      </c>
      <c r="V2" s="16">
        <f t="shared" si="0"/>
        <v>8</v>
      </c>
      <c r="W2" s="16">
        <f t="shared" si="0"/>
        <v>9</v>
      </c>
      <c r="X2" s="16">
        <f t="shared" si="0"/>
        <v>10</v>
      </c>
      <c r="Y2" s="16">
        <f t="shared" si="0"/>
        <v>11</v>
      </c>
      <c r="Z2" s="16">
        <f t="shared" si="0"/>
        <v>12</v>
      </c>
      <c r="AA2" s="16">
        <f t="shared" si="0"/>
        <v>13</v>
      </c>
      <c r="AB2" s="16">
        <f t="shared" si="0"/>
        <v>14</v>
      </c>
      <c r="AC2" s="16">
        <f t="shared" si="0"/>
        <v>15</v>
      </c>
      <c r="AD2" s="16">
        <f t="shared" si="0"/>
        <v>16</v>
      </c>
      <c r="AE2" s="16">
        <f t="shared" si="0"/>
        <v>17</v>
      </c>
      <c r="AF2" s="16">
        <f t="shared" si="0"/>
        <v>18</v>
      </c>
      <c r="AG2" s="16">
        <f t="shared" si="0"/>
        <v>19</v>
      </c>
      <c r="AH2" s="16">
        <f t="shared" si="0"/>
        <v>20</v>
      </c>
      <c r="AI2" s="16">
        <f t="shared" si="0"/>
        <v>21</v>
      </c>
      <c r="AJ2" s="16">
        <f t="shared" si="0"/>
        <v>22</v>
      </c>
      <c r="AK2" s="16">
        <f t="shared" si="0"/>
        <v>23</v>
      </c>
      <c r="AL2" s="16">
        <f t="shared" si="0"/>
        <v>24</v>
      </c>
    </row>
    <row r="3" spans="1:38" ht="15.75" x14ac:dyDescent="0.25">
      <c r="A3" s="17"/>
      <c r="B3" s="18" t="s">
        <v>20</v>
      </c>
      <c r="C3" s="19" t="s">
        <v>21</v>
      </c>
      <c r="D3" s="20"/>
      <c r="E3" s="21" t="s">
        <v>16</v>
      </c>
      <c r="F3" s="21" t="s">
        <v>22</v>
      </c>
      <c r="G3" s="21"/>
      <c r="H3" s="21"/>
      <c r="I3" s="21"/>
      <c r="J3" s="21"/>
      <c r="K3" s="21" t="s">
        <v>23</v>
      </c>
      <c r="L3" s="21"/>
      <c r="M3" s="22"/>
      <c r="N3" s="8" t="s">
        <v>24</v>
      </c>
      <c r="O3" s="23">
        <v>45908</v>
      </c>
      <c r="P3" s="23">
        <v>45915</v>
      </c>
      <c r="Q3" s="23">
        <v>45922</v>
      </c>
      <c r="R3" s="23">
        <v>45929</v>
      </c>
      <c r="S3" s="23">
        <v>45936</v>
      </c>
      <c r="T3" s="23">
        <v>45943</v>
      </c>
      <c r="U3" s="23">
        <v>45957</v>
      </c>
      <c r="V3" s="23">
        <v>45964</v>
      </c>
      <c r="W3" s="23">
        <v>45971</v>
      </c>
      <c r="X3" s="23">
        <v>45978</v>
      </c>
      <c r="Y3" s="23">
        <v>45985</v>
      </c>
      <c r="Z3" s="23">
        <v>45992</v>
      </c>
      <c r="AA3" s="23">
        <v>45999</v>
      </c>
      <c r="AB3" s="23">
        <v>46006</v>
      </c>
      <c r="AC3" s="23">
        <v>46027</v>
      </c>
      <c r="AD3" s="23">
        <v>46034</v>
      </c>
      <c r="AE3" s="23">
        <v>46041</v>
      </c>
      <c r="AF3" s="23">
        <v>46048</v>
      </c>
      <c r="AG3" s="23">
        <v>46055</v>
      </c>
      <c r="AH3" s="23">
        <v>46062</v>
      </c>
      <c r="AI3" s="23">
        <v>46069</v>
      </c>
      <c r="AJ3" s="23">
        <v>46083</v>
      </c>
      <c r="AK3" s="23">
        <v>46090</v>
      </c>
      <c r="AL3" s="23">
        <v>46097</v>
      </c>
    </row>
    <row r="4" spans="1:38" x14ac:dyDescent="0.25">
      <c r="A4" s="24">
        <v>1</v>
      </c>
      <c r="B4" s="25" t="s">
        <v>25</v>
      </c>
      <c r="C4" s="26"/>
      <c r="D4" s="27" t="s">
        <v>26</v>
      </c>
      <c r="E4" s="28">
        <v>2</v>
      </c>
      <c r="F4" s="29">
        <f t="shared" ref="F4:F19" si="1">23-E4</f>
        <v>21</v>
      </c>
      <c r="G4" s="30">
        <f t="shared" ref="G4:G19" si="2">COUNTIF(O4:AU4,"&lt;3000")</f>
        <v>17</v>
      </c>
      <c r="H4" s="31">
        <f t="shared" ref="H4:H19" si="3">COUNTIF(O4:AX4,"&gt;1500")</f>
        <v>8</v>
      </c>
      <c r="I4" s="31">
        <f t="shared" ref="I4:I19" si="4">+G4-H4-J4</f>
        <v>9</v>
      </c>
      <c r="J4" s="31">
        <f t="shared" ref="J4:J19" si="5">COUNTIF(O4:AX4,"&lt;800")</f>
        <v>0</v>
      </c>
      <c r="K4" s="32">
        <f t="shared" ref="K4:K19" si="6">(G4+E4)/$C$3</f>
        <v>0.79166666666666663</v>
      </c>
      <c r="L4" s="33">
        <f t="shared" ref="L4:L19" si="7">IF(ISERROR(N4/G4),0, N4/G4)</f>
        <v>1552.9411764705883</v>
      </c>
      <c r="M4" s="34"/>
      <c r="N4" s="35">
        <f t="shared" ref="N4:N19" si="8">SUM(O4:AU4)</f>
        <v>26400</v>
      </c>
      <c r="O4" s="36">
        <v>1250</v>
      </c>
      <c r="P4" s="36">
        <v>1250</v>
      </c>
      <c r="Q4" s="37"/>
      <c r="R4" s="36">
        <v>2000</v>
      </c>
      <c r="S4" s="36">
        <v>1100</v>
      </c>
      <c r="T4" s="36">
        <v>1100</v>
      </c>
      <c r="U4" s="36">
        <v>1900</v>
      </c>
      <c r="V4" s="36">
        <v>2000</v>
      </c>
      <c r="W4" s="36">
        <v>1250</v>
      </c>
      <c r="X4" s="37"/>
      <c r="Y4" s="37"/>
      <c r="Z4" s="36">
        <v>1150</v>
      </c>
      <c r="AA4" s="36">
        <v>2000</v>
      </c>
      <c r="AB4" s="36">
        <v>1950</v>
      </c>
      <c r="AC4" s="38"/>
      <c r="AD4" s="36">
        <v>1250</v>
      </c>
      <c r="AE4" s="36">
        <v>1150</v>
      </c>
      <c r="AF4" s="36">
        <v>2000</v>
      </c>
      <c r="AG4" s="36">
        <v>1950</v>
      </c>
      <c r="AH4" s="36">
        <v>1200</v>
      </c>
      <c r="AI4" s="36">
        <v>1900</v>
      </c>
      <c r="AJ4" s="37"/>
      <c r="AK4" s="39"/>
      <c r="AL4" s="37"/>
    </row>
    <row r="5" spans="1:38" x14ac:dyDescent="0.25">
      <c r="A5" s="24">
        <v>2</v>
      </c>
      <c r="B5" s="25" t="s">
        <v>27</v>
      </c>
      <c r="C5" s="26"/>
      <c r="D5" s="27" t="s">
        <v>26</v>
      </c>
      <c r="E5" s="28">
        <v>2</v>
      </c>
      <c r="F5" s="29">
        <f t="shared" si="1"/>
        <v>21</v>
      </c>
      <c r="G5" s="30">
        <f t="shared" si="2"/>
        <v>19</v>
      </c>
      <c r="H5" s="31">
        <f t="shared" si="3"/>
        <v>8</v>
      </c>
      <c r="I5" s="31">
        <f t="shared" si="4"/>
        <v>9</v>
      </c>
      <c r="J5" s="31">
        <f t="shared" si="5"/>
        <v>2</v>
      </c>
      <c r="K5" s="32">
        <f t="shared" si="6"/>
        <v>0.875</v>
      </c>
      <c r="L5" s="33">
        <f t="shared" si="7"/>
        <v>1444.7368421052631</v>
      </c>
      <c r="M5" s="34"/>
      <c r="N5" s="35">
        <f t="shared" si="8"/>
        <v>27450</v>
      </c>
      <c r="O5" s="36">
        <v>1250</v>
      </c>
      <c r="P5" s="36">
        <v>1250</v>
      </c>
      <c r="Q5" s="36">
        <v>1250</v>
      </c>
      <c r="R5" s="36">
        <v>1900</v>
      </c>
      <c r="S5" s="36">
        <v>1850</v>
      </c>
      <c r="T5" s="36">
        <v>1850</v>
      </c>
      <c r="U5" s="40"/>
      <c r="V5" s="36">
        <v>1900</v>
      </c>
      <c r="W5" s="37"/>
      <c r="X5" s="36">
        <v>500</v>
      </c>
      <c r="Y5" s="37"/>
      <c r="Z5" s="36">
        <v>1250</v>
      </c>
      <c r="AA5" s="36">
        <v>500</v>
      </c>
      <c r="AB5" s="36">
        <v>1950</v>
      </c>
      <c r="AC5" s="38"/>
      <c r="AD5" s="36">
        <v>2000</v>
      </c>
      <c r="AE5" s="36">
        <v>1250</v>
      </c>
      <c r="AF5" s="36">
        <v>1200</v>
      </c>
      <c r="AG5" s="36">
        <v>1150</v>
      </c>
      <c r="AH5" s="36">
        <v>1950</v>
      </c>
      <c r="AI5" s="36">
        <v>1950</v>
      </c>
      <c r="AJ5" s="37"/>
      <c r="AK5" s="36">
        <v>1250</v>
      </c>
      <c r="AL5" s="36">
        <v>1250</v>
      </c>
    </row>
    <row r="6" spans="1:38" x14ac:dyDescent="0.25">
      <c r="A6" s="24">
        <v>3</v>
      </c>
      <c r="B6" s="25" t="s">
        <v>28</v>
      </c>
      <c r="C6" s="26"/>
      <c r="D6" s="27" t="s">
        <v>29</v>
      </c>
      <c r="E6" s="28">
        <v>1</v>
      </c>
      <c r="F6" s="29">
        <f t="shared" si="1"/>
        <v>22</v>
      </c>
      <c r="G6" s="30">
        <f t="shared" si="2"/>
        <v>21</v>
      </c>
      <c r="H6" s="31">
        <f t="shared" si="3"/>
        <v>7</v>
      </c>
      <c r="I6" s="31">
        <f t="shared" si="4"/>
        <v>11</v>
      </c>
      <c r="J6" s="31">
        <f t="shared" si="5"/>
        <v>3</v>
      </c>
      <c r="K6" s="32">
        <f t="shared" si="6"/>
        <v>0.91666666666666663</v>
      </c>
      <c r="L6" s="33">
        <f t="shared" si="7"/>
        <v>1440.4761904761904</v>
      </c>
      <c r="M6" s="34"/>
      <c r="N6" s="35">
        <f t="shared" si="8"/>
        <v>30250</v>
      </c>
      <c r="O6" s="36">
        <v>1250</v>
      </c>
      <c r="P6" s="36">
        <v>1950</v>
      </c>
      <c r="Q6" s="36">
        <v>2100</v>
      </c>
      <c r="R6" s="36">
        <v>600</v>
      </c>
      <c r="S6" s="36">
        <v>600</v>
      </c>
      <c r="T6" s="37"/>
      <c r="U6" s="36">
        <v>600</v>
      </c>
      <c r="V6" s="36">
        <v>2000</v>
      </c>
      <c r="W6" s="36">
        <v>2050</v>
      </c>
      <c r="X6" s="36">
        <v>1350</v>
      </c>
      <c r="Y6" s="36">
        <v>1300</v>
      </c>
      <c r="Z6" s="36">
        <v>1300</v>
      </c>
      <c r="AA6" s="36">
        <v>1350</v>
      </c>
      <c r="AB6" s="36">
        <v>1250</v>
      </c>
      <c r="AC6" s="38"/>
      <c r="AD6" s="37"/>
      <c r="AE6" s="36">
        <v>1350</v>
      </c>
      <c r="AF6" s="36">
        <v>2000</v>
      </c>
      <c r="AG6" s="36">
        <v>1350</v>
      </c>
      <c r="AH6" s="36">
        <v>1300</v>
      </c>
      <c r="AI6" s="36">
        <v>1350</v>
      </c>
      <c r="AJ6" s="36">
        <v>1250</v>
      </c>
      <c r="AK6" s="36">
        <v>1900</v>
      </c>
      <c r="AL6" s="36">
        <v>2050</v>
      </c>
    </row>
    <row r="7" spans="1:38" x14ac:dyDescent="0.25">
      <c r="A7" s="24">
        <v>4</v>
      </c>
      <c r="B7" s="25" t="s">
        <v>30</v>
      </c>
      <c r="C7" s="26"/>
      <c r="D7" s="27" t="s">
        <v>26</v>
      </c>
      <c r="E7" s="28">
        <v>4</v>
      </c>
      <c r="F7" s="29">
        <f t="shared" si="1"/>
        <v>19</v>
      </c>
      <c r="G7" s="30">
        <f t="shared" si="2"/>
        <v>19</v>
      </c>
      <c r="H7" s="31">
        <f t="shared" si="3"/>
        <v>7</v>
      </c>
      <c r="I7" s="31">
        <f t="shared" si="4"/>
        <v>11</v>
      </c>
      <c r="J7" s="30">
        <f t="shared" si="5"/>
        <v>1</v>
      </c>
      <c r="K7" s="32">
        <f t="shared" si="6"/>
        <v>0.95833333333333337</v>
      </c>
      <c r="L7" s="33">
        <f t="shared" si="7"/>
        <v>1439.4736842105262</v>
      </c>
      <c r="M7" s="34">
        <v>1439</v>
      </c>
      <c r="N7" s="35">
        <f t="shared" si="8"/>
        <v>27350</v>
      </c>
      <c r="O7" s="37"/>
      <c r="P7" s="36">
        <v>1250</v>
      </c>
      <c r="Q7" s="36">
        <v>2000</v>
      </c>
      <c r="R7" s="36">
        <v>1250</v>
      </c>
      <c r="S7" s="36">
        <v>1900</v>
      </c>
      <c r="T7" s="36">
        <v>1950</v>
      </c>
      <c r="U7" s="39"/>
      <c r="V7" s="36">
        <v>1900</v>
      </c>
      <c r="W7" s="36">
        <v>1250</v>
      </c>
      <c r="X7" s="36">
        <v>2000</v>
      </c>
      <c r="Y7" s="40"/>
      <c r="Z7" s="36">
        <v>1200</v>
      </c>
      <c r="AA7" s="39"/>
      <c r="AB7" s="36">
        <v>1150</v>
      </c>
      <c r="AC7" s="38"/>
      <c r="AD7" s="36">
        <v>1250</v>
      </c>
      <c r="AE7" s="36">
        <v>450</v>
      </c>
      <c r="AF7" s="36">
        <v>1950</v>
      </c>
      <c r="AG7" s="36">
        <v>1250</v>
      </c>
      <c r="AH7" s="36">
        <v>1150</v>
      </c>
      <c r="AI7" s="36">
        <v>1150</v>
      </c>
      <c r="AJ7" s="36">
        <v>1150</v>
      </c>
      <c r="AK7" s="36">
        <v>1250</v>
      </c>
      <c r="AL7" s="36">
        <v>1900</v>
      </c>
    </row>
    <row r="8" spans="1:38" x14ac:dyDescent="0.25">
      <c r="A8" s="24">
        <v>5</v>
      </c>
      <c r="B8" s="25" t="s">
        <v>31</v>
      </c>
      <c r="C8" s="26"/>
      <c r="D8" s="27" t="s">
        <v>26</v>
      </c>
      <c r="E8" s="28">
        <v>1</v>
      </c>
      <c r="F8" s="29">
        <f t="shared" si="1"/>
        <v>22</v>
      </c>
      <c r="G8" s="30">
        <f t="shared" si="2"/>
        <v>16</v>
      </c>
      <c r="H8" s="31">
        <f t="shared" si="3"/>
        <v>6</v>
      </c>
      <c r="I8" s="31">
        <f t="shared" si="4"/>
        <v>8</v>
      </c>
      <c r="J8" s="31">
        <f t="shared" si="5"/>
        <v>2</v>
      </c>
      <c r="K8" s="32">
        <f t="shared" si="6"/>
        <v>0.70833333333333337</v>
      </c>
      <c r="L8" s="33">
        <f t="shared" si="7"/>
        <v>1403.125</v>
      </c>
      <c r="M8" s="34"/>
      <c r="N8" s="35">
        <f t="shared" si="8"/>
        <v>22450</v>
      </c>
      <c r="O8" s="36">
        <v>500</v>
      </c>
      <c r="P8" s="36">
        <v>1250</v>
      </c>
      <c r="Q8" s="36">
        <v>500</v>
      </c>
      <c r="R8" s="36">
        <v>1850</v>
      </c>
      <c r="S8" s="37"/>
      <c r="T8" s="36">
        <v>1250</v>
      </c>
      <c r="U8" s="37"/>
      <c r="V8" s="36">
        <v>1900</v>
      </c>
      <c r="W8" s="36">
        <v>1900</v>
      </c>
      <c r="X8" s="36">
        <v>1150</v>
      </c>
      <c r="Y8" s="37"/>
      <c r="Z8" s="36">
        <v>1900</v>
      </c>
      <c r="AA8" s="36">
        <v>1200</v>
      </c>
      <c r="AB8" s="37"/>
      <c r="AC8" s="38"/>
      <c r="AD8" s="37"/>
      <c r="AE8" s="36">
        <v>2050</v>
      </c>
      <c r="AF8" s="36">
        <v>1300</v>
      </c>
      <c r="AG8" s="36">
        <v>1950</v>
      </c>
      <c r="AH8" s="36">
        <v>1300</v>
      </c>
      <c r="AI8" s="36">
        <v>1200</v>
      </c>
      <c r="AJ8" s="37"/>
      <c r="AK8" s="37"/>
      <c r="AL8" s="36">
        <v>1250</v>
      </c>
    </row>
    <row r="9" spans="1:38" x14ac:dyDescent="0.25">
      <c r="A9" s="24">
        <v>6</v>
      </c>
      <c r="B9" s="25" t="s">
        <v>32</v>
      </c>
      <c r="C9" s="26"/>
      <c r="D9" s="27" t="s">
        <v>29</v>
      </c>
      <c r="E9" s="28">
        <v>2</v>
      </c>
      <c r="F9" s="29">
        <f t="shared" si="1"/>
        <v>21</v>
      </c>
      <c r="G9" s="30">
        <f t="shared" si="2"/>
        <v>18</v>
      </c>
      <c r="H9" s="31">
        <f t="shared" si="3"/>
        <v>6</v>
      </c>
      <c r="I9" s="31">
        <f t="shared" si="4"/>
        <v>9</v>
      </c>
      <c r="J9" s="30">
        <f t="shared" si="5"/>
        <v>3</v>
      </c>
      <c r="K9" s="32">
        <f t="shared" si="6"/>
        <v>0.83333333333333337</v>
      </c>
      <c r="L9" s="33">
        <f t="shared" si="7"/>
        <v>1350</v>
      </c>
      <c r="M9" s="34"/>
      <c r="N9" s="35">
        <f t="shared" si="8"/>
        <v>24300</v>
      </c>
      <c r="O9" s="37"/>
      <c r="P9" s="36">
        <v>1250</v>
      </c>
      <c r="Q9" s="36">
        <v>1250</v>
      </c>
      <c r="R9" s="36">
        <v>500</v>
      </c>
      <c r="S9" s="36">
        <v>1900</v>
      </c>
      <c r="T9" s="36">
        <v>1250</v>
      </c>
      <c r="U9" s="36">
        <v>1850</v>
      </c>
      <c r="V9" s="40"/>
      <c r="W9" s="36">
        <v>450</v>
      </c>
      <c r="X9" s="36">
        <v>1200</v>
      </c>
      <c r="Y9" s="37"/>
      <c r="Z9" s="37"/>
      <c r="AA9" s="36">
        <v>1150</v>
      </c>
      <c r="AB9" s="36">
        <v>1900</v>
      </c>
      <c r="AC9" s="38"/>
      <c r="AD9" s="37"/>
      <c r="AE9" s="36">
        <v>1250</v>
      </c>
      <c r="AF9" s="36">
        <v>1950</v>
      </c>
      <c r="AG9" s="36">
        <v>2050</v>
      </c>
      <c r="AH9" s="36">
        <v>1350</v>
      </c>
      <c r="AI9" s="36">
        <v>600</v>
      </c>
      <c r="AJ9" s="36">
        <v>1250</v>
      </c>
      <c r="AK9" s="36">
        <v>1950</v>
      </c>
      <c r="AL9" s="36">
        <v>1200</v>
      </c>
    </row>
    <row r="10" spans="1:38" x14ac:dyDescent="0.25">
      <c r="A10" s="24">
        <v>7</v>
      </c>
      <c r="B10" s="25" t="s">
        <v>33</v>
      </c>
      <c r="C10" s="26"/>
      <c r="D10" s="27" t="s">
        <v>34</v>
      </c>
      <c r="E10" s="28">
        <v>4</v>
      </c>
      <c r="F10" s="29">
        <f t="shared" si="1"/>
        <v>19</v>
      </c>
      <c r="G10" s="30">
        <f t="shared" si="2"/>
        <v>17</v>
      </c>
      <c r="H10" s="31">
        <f t="shared" si="3"/>
        <v>6</v>
      </c>
      <c r="I10" s="31">
        <f t="shared" si="4"/>
        <v>7</v>
      </c>
      <c r="J10" s="31">
        <f t="shared" si="5"/>
        <v>4</v>
      </c>
      <c r="K10" s="32">
        <f t="shared" si="6"/>
        <v>0.875</v>
      </c>
      <c r="L10" s="33">
        <f t="shared" si="7"/>
        <v>1317.6470588235295</v>
      </c>
      <c r="M10" s="34"/>
      <c r="N10" s="35">
        <f t="shared" si="8"/>
        <v>22400</v>
      </c>
      <c r="O10" s="36">
        <v>2000</v>
      </c>
      <c r="P10" s="36">
        <v>1900</v>
      </c>
      <c r="Q10" s="36">
        <v>1200</v>
      </c>
      <c r="R10" s="40"/>
      <c r="S10" s="39"/>
      <c r="T10" s="36">
        <v>550</v>
      </c>
      <c r="U10" s="39"/>
      <c r="V10" s="36">
        <v>500</v>
      </c>
      <c r="W10" s="36">
        <v>1150</v>
      </c>
      <c r="X10" s="37"/>
      <c r="Y10" s="36">
        <v>1850</v>
      </c>
      <c r="Z10" s="36">
        <v>1250</v>
      </c>
      <c r="AA10" s="37"/>
      <c r="AB10" s="36">
        <v>1150</v>
      </c>
      <c r="AC10" s="38"/>
      <c r="AD10" s="36">
        <v>1250</v>
      </c>
      <c r="AE10" s="39"/>
      <c r="AF10" s="36">
        <v>500</v>
      </c>
      <c r="AG10" s="36">
        <v>1850</v>
      </c>
      <c r="AH10" s="36">
        <v>2000</v>
      </c>
      <c r="AI10" s="36">
        <v>550</v>
      </c>
      <c r="AJ10" s="36">
        <v>1350</v>
      </c>
      <c r="AK10" s="36">
        <v>2050</v>
      </c>
      <c r="AL10" s="36">
        <v>1300</v>
      </c>
    </row>
    <row r="11" spans="1:38" x14ac:dyDescent="0.25">
      <c r="A11" s="24">
        <v>8</v>
      </c>
      <c r="B11" s="25" t="s">
        <v>35</v>
      </c>
      <c r="C11" s="26"/>
      <c r="D11" s="27" t="s">
        <v>34</v>
      </c>
      <c r="E11" s="28">
        <v>6</v>
      </c>
      <c r="F11" s="29">
        <f t="shared" si="1"/>
        <v>17</v>
      </c>
      <c r="G11" s="30">
        <f t="shared" si="2"/>
        <v>14</v>
      </c>
      <c r="H11" s="31">
        <f t="shared" si="3"/>
        <v>5</v>
      </c>
      <c r="I11" s="31">
        <f t="shared" si="4"/>
        <v>5</v>
      </c>
      <c r="J11" s="31">
        <f t="shared" si="5"/>
        <v>4</v>
      </c>
      <c r="K11" s="32">
        <f t="shared" si="6"/>
        <v>0.83333333333333337</v>
      </c>
      <c r="L11" s="33">
        <f t="shared" si="7"/>
        <v>1260.7142857142858</v>
      </c>
      <c r="M11" s="34"/>
      <c r="N11" s="35">
        <f t="shared" si="8"/>
        <v>17650</v>
      </c>
      <c r="O11" s="36">
        <v>2000</v>
      </c>
      <c r="P11" s="36">
        <v>1250</v>
      </c>
      <c r="Q11" s="36">
        <v>400</v>
      </c>
      <c r="R11" s="36">
        <v>1250</v>
      </c>
      <c r="S11" s="39"/>
      <c r="T11" s="36">
        <v>1100</v>
      </c>
      <c r="U11" s="37"/>
      <c r="V11" s="37"/>
      <c r="W11" s="36">
        <v>1900</v>
      </c>
      <c r="X11" s="36">
        <v>1200</v>
      </c>
      <c r="Y11" s="39"/>
      <c r="Z11" s="37"/>
      <c r="AA11" s="39"/>
      <c r="AB11" s="36">
        <v>550</v>
      </c>
      <c r="AC11" s="38"/>
      <c r="AD11" s="36">
        <v>1250</v>
      </c>
      <c r="AE11" s="36">
        <v>1850</v>
      </c>
      <c r="AF11" s="36">
        <v>1950</v>
      </c>
      <c r="AG11" s="36">
        <v>450</v>
      </c>
      <c r="AH11" s="36">
        <v>550</v>
      </c>
      <c r="AI11" s="39"/>
      <c r="AJ11" s="36">
        <v>1950</v>
      </c>
      <c r="AK11" s="37"/>
      <c r="AL11" s="39"/>
    </row>
    <row r="12" spans="1:38" x14ac:dyDescent="0.25">
      <c r="A12" s="24">
        <v>9</v>
      </c>
      <c r="B12" s="25" t="s">
        <v>36</v>
      </c>
      <c r="C12" s="26"/>
      <c r="D12" s="27" t="s">
        <v>34</v>
      </c>
      <c r="E12" s="28">
        <v>8</v>
      </c>
      <c r="F12" s="29">
        <f t="shared" si="1"/>
        <v>15</v>
      </c>
      <c r="G12" s="30">
        <f t="shared" si="2"/>
        <v>12</v>
      </c>
      <c r="H12" s="31">
        <f t="shared" si="3"/>
        <v>5</v>
      </c>
      <c r="I12" s="31">
        <f t="shared" si="4"/>
        <v>1</v>
      </c>
      <c r="J12" s="31">
        <f t="shared" si="5"/>
        <v>6</v>
      </c>
      <c r="K12" s="32">
        <f t="shared" si="6"/>
        <v>0.83333333333333337</v>
      </c>
      <c r="L12" s="33">
        <f t="shared" si="7"/>
        <v>1204.1666666666667</v>
      </c>
      <c r="M12" s="34"/>
      <c r="N12" s="35">
        <f t="shared" si="8"/>
        <v>14450</v>
      </c>
      <c r="O12" s="36">
        <v>1900</v>
      </c>
      <c r="P12" s="36">
        <v>2000</v>
      </c>
      <c r="Q12" s="37"/>
      <c r="R12" s="36">
        <v>650</v>
      </c>
      <c r="S12" s="39"/>
      <c r="T12" s="36">
        <v>1400</v>
      </c>
      <c r="U12" s="39"/>
      <c r="V12" s="36">
        <v>600</v>
      </c>
      <c r="W12" s="36">
        <v>450</v>
      </c>
      <c r="X12" s="36">
        <v>1950</v>
      </c>
      <c r="Y12" s="39"/>
      <c r="Z12" s="36">
        <v>500</v>
      </c>
      <c r="AA12" s="39"/>
      <c r="AB12" s="37"/>
      <c r="AC12" s="38"/>
      <c r="AD12" s="36">
        <v>1950</v>
      </c>
      <c r="AE12" s="36">
        <v>550</v>
      </c>
      <c r="AF12" s="36">
        <v>550</v>
      </c>
      <c r="AG12" s="36">
        <v>1950</v>
      </c>
      <c r="AH12" s="37"/>
      <c r="AI12" s="39"/>
      <c r="AJ12" s="37"/>
      <c r="AK12" s="37"/>
      <c r="AL12" s="39"/>
    </row>
    <row r="13" spans="1:38" x14ac:dyDescent="0.25">
      <c r="A13" s="24">
        <v>10</v>
      </c>
      <c r="B13" s="25" t="s">
        <v>37</v>
      </c>
      <c r="C13" s="26"/>
      <c r="D13" s="27" t="s">
        <v>34</v>
      </c>
      <c r="E13" s="28">
        <v>2</v>
      </c>
      <c r="F13" s="29">
        <f t="shared" si="1"/>
        <v>21</v>
      </c>
      <c r="G13" s="30">
        <f t="shared" si="2"/>
        <v>20</v>
      </c>
      <c r="H13" s="31">
        <f t="shared" si="3"/>
        <v>3</v>
      </c>
      <c r="I13" s="31">
        <f t="shared" si="4"/>
        <v>11</v>
      </c>
      <c r="J13" s="31">
        <f t="shared" si="5"/>
        <v>6</v>
      </c>
      <c r="K13" s="32">
        <f t="shared" si="6"/>
        <v>0.91666666666666663</v>
      </c>
      <c r="L13" s="33">
        <f t="shared" si="7"/>
        <v>1160</v>
      </c>
      <c r="M13" s="34"/>
      <c r="N13" s="35">
        <f t="shared" si="8"/>
        <v>23200</v>
      </c>
      <c r="O13" s="37"/>
      <c r="P13" s="36">
        <v>1300</v>
      </c>
      <c r="Q13" s="36">
        <v>1250</v>
      </c>
      <c r="R13" s="36">
        <v>2000</v>
      </c>
      <c r="S13" s="36">
        <v>1400</v>
      </c>
      <c r="T13" s="36">
        <v>650</v>
      </c>
      <c r="U13" s="36">
        <v>650</v>
      </c>
      <c r="V13" s="36">
        <v>1300</v>
      </c>
      <c r="W13" s="36">
        <v>1350</v>
      </c>
      <c r="X13" s="36">
        <v>1300</v>
      </c>
      <c r="Y13" s="36">
        <v>1200</v>
      </c>
      <c r="Z13" s="36">
        <v>2000</v>
      </c>
      <c r="AA13" s="36">
        <v>1300</v>
      </c>
      <c r="AB13" s="36">
        <v>1350</v>
      </c>
      <c r="AC13" s="38"/>
      <c r="AD13" s="36">
        <v>350</v>
      </c>
      <c r="AE13" s="36">
        <v>1100</v>
      </c>
      <c r="AF13" s="37"/>
      <c r="AG13" s="36">
        <v>450</v>
      </c>
      <c r="AH13" s="36">
        <v>500</v>
      </c>
      <c r="AI13" s="40"/>
      <c r="AJ13" s="36">
        <v>2000</v>
      </c>
      <c r="AK13" s="36">
        <v>1150</v>
      </c>
      <c r="AL13" s="36">
        <v>600</v>
      </c>
    </row>
    <row r="14" spans="1:38" x14ac:dyDescent="0.25">
      <c r="A14" s="24">
        <v>11</v>
      </c>
      <c r="B14" s="25" t="s">
        <v>38</v>
      </c>
      <c r="C14" s="26"/>
      <c r="D14" s="27" t="s">
        <v>34</v>
      </c>
      <c r="E14" s="28">
        <v>3</v>
      </c>
      <c r="F14" s="29">
        <f t="shared" si="1"/>
        <v>20</v>
      </c>
      <c r="G14" s="30">
        <f t="shared" si="2"/>
        <v>17</v>
      </c>
      <c r="H14" s="31">
        <f t="shared" si="3"/>
        <v>4</v>
      </c>
      <c r="I14" s="31">
        <f t="shared" si="4"/>
        <v>6</v>
      </c>
      <c r="J14" s="31">
        <f t="shared" si="5"/>
        <v>7</v>
      </c>
      <c r="K14" s="32">
        <f t="shared" si="6"/>
        <v>0.83333333333333337</v>
      </c>
      <c r="L14" s="33">
        <f t="shared" si="7"/>
        <v>1147.0588235294117</v>
      </c>
      <c r="M14" s="34"/>
      <c r="N14" s="35">
        <f t="shared" si="8"/>
        <v>19500</v>
      </c>
      <c r="O14" s="36">
        <v>2050</v>
      </c>
      <c r="P14" s="36">
        <v>550</v>
      </c>
      <c r="Q14" s="36">
        <v>1250</v>
      </c>
      <c r="R14" s="37"/>
      <c r="S14" s="36">
        <v>650</v>
      </c>
      <c r="T14" s="36">
        <v>1400</v>
      </c>
      <c r="U14" s="37"/>
      <c r="V14" s="36">
        <v>2000</v>
      </c>
      <c r="W14" s="37"/>
      <c r="X14" s="36">
        <v>1300</v>
      </c>
      <c r="Y14" s="36">
        <v>650</v>
      </c>
      <c r="Z14" s="36">
        <v>1250</v>
      </c>
      <c r="AA14" s="39"/>
      <c r="AB14" s="36">
        <v>1250</v>
      </c>
      <c r="AC14" s="38"/>
      <c r="AD14" s="36">
        <v>2050</v>
      </c>
      <c r="AE14" s="40"/>
      <c r="AF14" s="36">
        <v>550</v>
      </c>
      <c r="AG14" s="36">
        <v>550</v>
      </c>
      <c r="AH14" s="36">
        <v>1950</v>
      </c>
      <c r="AI14" s="36">
        <v>1150</v>
      </c>
      <c r="AJ14" s="36">
        <v>500</v>
      </c>
      <c r="AK14" s="37"/>
      <c r="AL14" s="36">
        <v>400</v>
      </c>
    </row>
    <row r="15" spans="1:38" x14ac:dyDescent="0.25">
      <c r="A15" s="24">
        <v>12</v>
      </c>
      <c r="B15" s="25" t="s">
        <v>39</v>
      </c>
      <c r="C15" s="26"/>
      <c r="D15" s="27" t="s">
        <v>29</v>
      </c>
      <c r="E15" s="28">
        <v>9</v>
      </c>
      <c r="F15" s="29">
        <f t="shared" si="1"/>
        <v>14</v>
      </c>
      <c r="G15" s="30">
        <f t="shared" si="2"/>
        <v>11</v>
      </c>
      <c r="H15" s="31">
        <f t="shared" si="3"/>
        <v>2</v>
      </c>
      <c r="I15" s="31">
        <f t="shared" si="4"/>
        <v>5</v>
      </c>
      <c r="J15" s="31">
        <f t="shared" si="5"/>
        <v>4</v>
      </c>
      <c r="K15" s="32">
        <f t="shared" si="6"/>
        <v>0.83333333333333337</v>
      </c>
      <c r="L15" s="33">
        <f t="shared" si="7"/>
        <v>1140.909090909091</v>
      </c>
      <c r="M15" s="34"/>
      <c r="N15" s="35">
        <f t="shared" si="8"/>
        <v>12550</v>
      </c>
      <c r="O15" s="36">
        <v>1250</v>
      </c>
      <c r="P15" s="40"/>
      <c r="Q15" s="40"/>
      <c r="R15" s="37"/>
      <c r="S15" s="39"/>
      <c r="T15" s="36">
        <v>2000</v>
      </c>
      <c r="U15" s="39"/>
      <c r="V15" s="36">
        <v>600</v>
      </c>
      <c r="W15" s="36">
        <v>2050</v>
      </c>
      <c r="X15" s="36">
        <v>1200</v>
      </c>
      <c r="Y15" s="39"/>
      <c r="Z15" s="36">
        <v>1350</v>
      </c>
      <c r="AA15" s="39"/>
      <c r="AB15" s="36">
        <v>1350</v>
      </c>
      <c r="AC15" s="38"/>
      <c r="AD15" s="37"/>
      <c r="AE15" s="37"/>
      <c r="AF15" s="36">
        <v>550</v>
      </c>
      <c r="AG15" s="36">
        <v>550</v>
      </c>
      <c r="AH15" s="36">
        <v>1200</v>
      </c>
      <c r="AI15" s="39"/>
      <c r="AJ15" s="40"/>
      <c r="AK15" s="36">
        <v>450</v>
      </c>
      <c r="AL15" s="39"/>
    </row>
    <row r="16" spans="1:38" x14ac:dyDescent="0.25">
      <c r="A16" s="24">
        <v>13</v>
      </c>
      <c r="B16" s="25" t="s">
        <v>40</v>
      </c>
      <c r="C16" s="26"/>
      <c r="D16" s="27" t="s">
        <v>41</v>
      </c>
      <c r="E16" s="28">
        <v>2</v>
      </c>
      <c r="F16" s="29">
        <f t="shared" si="1"/>
        <v>21</v>
      </c>
      <c r="G16" s="30">
        <f t="shared" si="2"/>
        <v>18</v>
      </c>
      <c r="H16" s="31">
        <f t="shared" si="3"/>
        <v>4</v>
      </c>
      <c r="I16" s="31">
        <f t="shared" si="4"/>
        <v>6</v>
      </c>
      <c r="J16" s="31">
        <f t="shared" si="5"/>
        <v>8</v>
      </c>
      <c r="K16" s="32">
        <f t="shared" si="6"/>
        <v>0.83333333333333337</v>
      </c>
      <c r="L16" s="33">
        <f t="shared" si="7"/>
        <v>1108.3333333333333</v>
      </c>
      <c r="M16" s="34"/>
      <c r="N16" s="35">
        <f t="shared" si="8"/>
        <v>19950</v>
      </c>
      <c r="O16" s="36">
        <v>450</v>
      </c>
      <c r="P16" s="37"/>
      <c r="Q16" s="37"/>
      <c r="R16" s="36">
        <v>1250</v>
      </c>
      <c r="S16" s="36">
        <v>600</v>
      </c>
      <c r="T16" s="36">
        <v>500</v>
      </c>
      <c r="U16" s="36">
        <v>1850</v>
      </c>
      <c r="V16" s="36">
        <v>500</v>
      </c>
      <c r="W16" s="36">
        <v>1250</v>
      </c>
      <c r="X16" s="37"/>
      <c r="Y16" s="37"/>
      <c r="Z16" s="36">
        <v>2000</v>
      </c>
      <c r="AA16" s="40"/>
      <c r="AB16" s="36">
        <v>550</v>
      </c>
      <c r="AC16" s="38"/>
      <c r="AD16" s="36">
        <v>2150</v>
      </c>
      <c r="AE16" s="36">
        <v>650</v>
      </c>
      <c r="AF16" s="36">
        <v>1250</v>
      </c>
      <c r="AG16" s="36">
        <v>550</v>
      </c>
      <c r="AH16" s="36">
        <v>1250</v>
      </c>
      <c r="AI16" s="36">
        <v>1350</v>
      </c>
      <c r="AJ16" s="36">
        <v>1950</v>
      </c>
      <c r="AK16" s="36">
        <v>600</v>
      </c>
      <c r="AL16" s="36">
        <v>1250</v>
      </c>
    </row>
    <row r="17" spans="1:38" x14ac:dyDescent="0.25">
      <c r="A17" s="24">
        <v>14</v>
      </c>
      <c r="B17" s="25" t="s">
        <v>42</v>
      </c>
      <c r="C17" s="26"/>
      <c r="D17" s="27" t="s">
        <v>43</v>
      </c>
      <c r="E17" s="28">
        <v>8</v>
      </c>
      <c r="F17" s="29">
        <f t="shared" si="1"/>
        <v>15</v>
      </c>
      <c r="G17" s="30">
        <f t="shared" si="2"/>
        <v>16</v>
      </c>
      <c r="H17" s="31">
        <f t="shared" si="3"/>
        <v>2</v>
      </c>
      <c r="I17" s="31">
        <f t="shared" si="4"/>
        <v>8</v>
      </c>
      <c r="J17" s="31">
        <f t="shared" si="5"/>
        <v>6</v>
      </c>
      <c r="K17" s="32">
        <f t="shared" si="6"/>
        <v>1</v>
      </c>
      <c r="L17" s="33">
        <f t="shared" si="7"/>
        <v>1093.75</v>
      </c>
      <c r="M17" s="34">
        <v>1094</v>
      </c>
      <c r="N17" s="35">
        <f t="shared" si="8"/>
        <v>17500</v>
      </c>
      <c r="O17" s="36">
        <v>500</v>
      </c>
      <c r="P17" s="36">
        <v>1200</v>
      </c>
      <c r="Q17" s="36">
        <v>550</v>
      </c>
      <c r="R17" s="36">
        <v>1250</v>
      </c>
      <c r="S17" s="39"/>
      <c r="T17" s="36">
        <v>1200</v>
      </c>
      <c r="U17" s="39"/>
      <c r="V17" s="36">
        <v>600</v>
      </c>
      <c r="W17" s="36">
        <v>600</v>
      </c>
      <c r="X17" s="36">
        <v>1250</v>
      </c>
      <c r="Y17" s="39"/>
      <c r="Z17" s="36">
        <v>1250</v>
      </c>
      <c r="AA17" s="39"/>
      <c r="AB17" s="36">
        <v>600</v>
      </c>
      <c r="AC17" s="38"/>
      <c r="AD17" s="36">
        <v>550</v>
      </c>
      <c r="AE17" s="36">
        <v>1400</v>
      </c>
      <c r="AF17" s="36">
        <v>1300</v>
      </c>
      <c r="AG17" s="40"/>
      <c r="AH17" s="36">
        <v>1250</v>
      </c>
      <c r="AI17" s="39"/>
      <c r="AJ17" s="36">
        <v>2000</v>
      </c>
      <c r="AK17" s="36">
        <v>2000</v>
      </c>
      <c r="AL17" s="39"/>
    </row>
    <row r="18" spans="1:38" x14ac:dyDescent="0.25">
      <c r="A18" s="24">
        <v>15</v>
      </c>
      <c r="B18" s="25" t="s">
        <v>44</v>
      </c>
      <c r="C18" s="26"/>
      <c r="D18" s="27" t="s">
        <v>41</v>
      </c>
      <c r="E18" s="28">
        <v>7</v>
      </c>
      <c r="F18" s="29">
        <f t="shared" si="1"/>
        <v>16</v>
      </c>
      <c r="G18" s="30">
        <f t="shared" si="2"/>
        <v>12</v>
      </c>
      <c r="H18" s="31">
        <f t="shared" si="3"/>
        <v>3</v>
      </c>
      <c r="I18" s="31">
        <f t="shared" si="4"/>
        <v>3</v>
      </c>
      <c r="J18" s="31">
        <f t="shared" si="5"/>
        <v>6</v>
      </c>
      <c r="K18" s="32">
        <f t="shared" si="6"/>
        <v>0.79166666666666663</v>
      </c>
      <c r="L18" s="33">
        <f t="shared" si="7"/>
        <v>1058.3333333333333</v>
      </c>
      <c r="M18" s="34"/>
      <c r="N18" s="35">
        <f t="shared" si="8"/>
        <v>12700</v>
      </c>
      <c r="O18" s="37"/>
      <c r="P18" s="36">
        <v>500</v>
      </c>
      <c r="Q18" s="36">
        <v>500</v>
      </c>
      <c r="R18" s="36">
        <v>1900</v>
      </c>
      <c r="S18" s="39"/>
      <c r="T18" s="37"/>
      <c r="U18" s="39"/>
      <c r="V18" s="37"/>
      <c r="W18" s="36">
        <v>600</v>
      </c>
      <c r="X18" s="36">
        <v>1250</v>
      </c>
      <c r="Y18" s="37"/>
      <c r="Z18" s="36">
        <v>500</v>
      </c>
      <c r="AA18" s="39"/>
      <c r="AB18" s="36">
        <v>2000</v>
      </c>
      <c r="AC18" s="38"/>
      <c r="AD18" s="40"/>
      <c r="AE18" s="39"/>
      <c r="AF18" s="36">
        <v>1200</v>
      </c>
      <c r="AG18" s="40"/>
      <c r="AH18" s="36">
        <v>550</v>
      </c>
      <c r="AI18" s="37"/>
      <c r="AJ18" s="36">
        <v>550</v>
      </c>
      <c r="AK18" s="36">
        <v>1900</v>
      </c>
      <c r="AL18" s="36">
        <v>1250</v>
      </c>
    </row>
    <row r="19" spans="1:38" x14ac:dyDescent="0.25">
      <c r="A19" s="24">
        <v>16</v>
      </c>
      <c r="B19" s="25" t="s">
        <v>45</v>
      </c>
      <c r="C19" s="26"/>
      <c r="D19" s="27" t="s">
        <v>43</v>
      </c>
      <c r="E19" s="28">
        <v>6</v>
      </c>
      <c r="F19" s="29">
        <f t="shared" si="1"/>
        <v>17</v>
      </c>
      <c r="G19" s="30">
        <f t="shared" si="2"/>
        <v>15</v>
      </c>
      <c r="H19" s="31">
        <f t="shared" si="3"/>
        <v>3</v>
      </c>
      <c r="I19" s="31">
        <f t="shared" si="4"/>
        <v>4</v>
      </c>
      <c r="J19" s="31">
        <f t="shared" si="5"/>
        <v>8</v>
      </c>
      <c r="K19" s="32">
        <f t="shared" si="6"/>
        <v>0.875</v>
      </c>
      <c r="L19" s="33">
        <f t="shared" si="7"/>
        <v>1040</v>
      </c>
      <c r="M19" s="34"/>
      <c r="N19" s="35">
        <f t="shared" si="8"/>
        <v>15600</v>
      </c>
      <c r="O19" s="37"/>
      <c r="P19" s="36">
        <v>600</v>
      </c>
      <c r="Q19" s="36">
        <v>2000</v>
      </c>
      <c r="R19" s="36">
        <v>500</v>
      </c>
      <c r="S19" s="39"/>
      <c r="T19" s="36">
        <v>1300</v>
      </c>
      <c r="U19" s="39"/>
      <c r="V19" s="36">
        <v>500</v>
      </c>
      <c r="W19" s="36">
        <v>1250</v>
      </c>
      <c r="X19" s="36">
        <v>550</v>
      </c>
      <c r="Y19" s="37"/>
      <c r="Z19" s="36">
        <v>600</v>
      </c>
      <c r="AA19" s="39"/>
      <c r="AB19" s="36">
        <v>500</v>
      </c>
      <c r="AC19" s="38"/>
      <c r="AD19" s="37"/>
      <c r="AE19" s="39"/>
      <c r="AF19" s="36">
        <v>1250</v>
      </c>
      <c r="AG19" s="36">
        <v>650</v>
      </c>
      <c r="AH19" s="40"/>
      <c r="AI19" s="36">
        <v>1950</v>
      </c>
      <c r="AJ19" s="36">
        <v>500</v>
      </c>
      <c r="AK19" s="36">
        <v>1350</v>
      </c>
      <c r="AL19" s="36">
        <v>2100</v>
      </c>
    </row>
    <row r="20" spans="1:38" x14ac:dyDescent="0.25">
      <c r="A20" s="41"/>
      <c r="B20" s="42" t="s">
        <v>46</v>
      </c>
      <c r="C20" s="43"/>
      <c r="D20" s="43"/>
      <c r="E20" s="44"/>
      <c r="F20" s="45"/>
      <c r="G20" s="46"/>
      <c r="H20" s="47"/>
      <c r="I20" s="47"/>
      <c r="J20" s="47"/>
      <c r="K20" s="48"/>
      <c r="L20" s="49"/>
      <c r="M20" s="50"/>
      <c r="N20" s="51"/>
      <c r="O20" s="52"/>
      <c r="P20" s="53"/>
      <c r="Q20" s="53"/>
      <c r="R20" s="53"/>
      <c r="S20" s="53"/>
      <c r="T20" s="53"/>
      <c r="U20" s="53"/>
      <c r="V20" s="53"/>
      <c r="W20" s="54"/>
      <c r="X20" s="54"/>
      <c r="Y20" s="54"/>
      <c r="Z20" s="54"/>
      <c r="AA20" s="54"/>
      <c r="AB20" s="54"/>
      <c r="AC20" s="55"/>
      <c r="AD20" s="55"/>
      <c r="AE20" s="55"/>
      <c r="AF20" s="55"/>
      <c r="AG20" s="51"/>
      <c r="AH20" s="55"/>
      <c r="AI20" s="55"/>
      <c r="AJ20" s="56"/>
      <c r="AK20" s="53"/>
      <c r="AL20" s="56"/>
    </row>
    <row r="21" spans="1:38" x14ac:dyDescent="0.25">
      <c r="A21" s="24"/>
      <c r="B21" s="25" t="s">
        <v>47</v>
      </c>
      <c r="C21" s="26"/>
      <c r="D21" s="27" t="s">
        <v>29</v>
      </c>
      <c r="E21" s="28">
        <v>1</v>
      </c>
      <c r="F21" s="29">
        <f>23-E21</f>
        <v>22</v>
      </c>
      <c r="G21" s="30">
        <f>COUNTIF(O21:AU21,"&lt;3000")</f>
        <v>8</v>
      </c>
      <c r="H21" s="31">
        <f>COUNTIF(O21:AX21,"&gt;1500")</f>
        <v>3</v>
      </c>
      <c r="I21" s="31">
        <f>+G21-H21-J21</f>
        <v>3</v>
      </c>
      <c r="J21" s="31">
        <f>COUNTIF(O21:AX21,"&lt;800")</f>
        <v>2</v>
      </c>
      <c r="K21" s="32">
        <f>(G21+E21)/$C$3</f>
        <v>0.375</v>
      </c>
      <c r="L21" s="33">
        <f>IF(ISERROR(N21/G21),0, N21/G21)</f>
        <v>1337.5</v>
      </c>
      <c r="M21" s="34"/>
      <c r="N21" s="35">
        <f>SUM(O21:AU21)</f>
        <v>10700</v>
      </c>
      <c r="O21" s="36">
        <v>2000</v>
      </c>
      <c r="P21" s="37"/>
      <c r="Q21" s="36">
        <v>1300</v>
      </c>
      <c r="R21" s="37"/>
      <c r="S21" s="37"/>
      <c r="T21" s="37"/>
      <c r="U21" s="37"/>
      <c r="V21" s="37"/>
      <c r="W21" s="36">
        <v>550</v>
      </c>
      <c r="X21" s="36">
        <v>1300</v>
      </c>
      <c r="Y21" s="37"/>
      <c r="Z21" s="36">
        <v>1200</v>
      </c>
      <c r="AA21" s="37"/>
      <c r="AB21" s="36">
        <v>1950</v>
      </c>
      <c r="AC21" s="38"/>
      <c r="AD21" s="36">
        <v>450</v>
      </c>
      <c r="AE21" s="36">
        <v>1950</v>
      </c>
      <c r="AF21" s="37"/>
      <c r="AG21" s="37"/>
      <c r="AH21" s="37"/>
      <c r="AI21" s="37"/>
      <c r="AJ21" s="37"/>
      <c r="AK21" s="37"/>
      <c r="AL21" s="37"/>
    </row>
    <row r="22" spans="1:38" x14ac:dyDescent="0.25">
      <c r="A22" s="24"/>
      <c r="B22" s="25" t="s">
        <v>48</v>
      </c>
      <c r="C22" s="26"/>
      <c r="D22" s="27" t="s">
        <v>34</v>
      </c>
      <c r="E22" s="28">
        <v>5</v>
      </c>
      <c r="F22" s="29">
        <f>23-E22</f>
        <v>18</v>
      </c>
      <c r="G22" s="30">
        <f>COUNTIF(O22:AU22,"&lt;3000")</f>
        <v>9</v>
      </c>
      <c r="H22" s="31">
        <f>COUNTIF(O22:AX22,"&gt;1500")</f>
        <v>3</v>
      </c>
      <c r="I22" s="31">
        <f>+G22-H22-J22</f>
        <v>3</v>
      </c>
      <c r="J22" s="31">
        <f>COUNTIF(O22:AX22,"&lt;800")</f>
        <v>3</v>
      </c>
      <c r="K22" s="32">
        <f>(G22+E22)/$C$3</f>
        <v>0.58333333333333337</v>
      </c>
      <c r="L22" s="33">
        <f>IF(ISERROR(N22/G22),0, N22/G22)</f>
        <v>1261.1111111111111</v>
      </c>
      <c r="M22" s="34"/>
      <c r="N22" s="35">
        <f>SUM(O22:AU22)</f>
        <v>11350</v>
      </c>
      <c r="O22" s="36">
        <v>500</v>
      </c>
      <c r="P22" s="37"/>
      <c r="Q22" s="36">
        <v>1950</v>
      </c>
      <c r="R22" s="37"/>
      <c r="S22" s="39"/>
      <c r="T22" s="37"/>
      <c r="U22" s="39"/>
      <c r="V22" s="36">
        <v>1200</v>
      </c>
      <c r="W22" s="36">
        <v>1950</v>
      </c>
      <c r="X22" s="37"/>
      <c r="Y22" s="37"/>
      <c r="Z22" s="36">
        <v>1300</v>
      </c>
      <c r="AA22" s="37"/>
      <c r="AB22" s="36">
        <v>550</v>
      </c>
      <c r="AC22" s="38"/>
      <c r="AD22" s="37"/>
      <c r="AE22" s="39"/>
      <c r="AF22" s="40"/>
      <c r="AG22" s="36">
        <v>2050</v>
      </c>
      <c r="AH22" s="37"/>
      <c r="AI22" s="36">
        <v>1300</v>
      </c>
      <c r="AJ22" s="37"/>
      <c r="AK22" s="36">
        <v>550</v>
      </c>
      <c r="AL22" s="37"/>
    </row>
    <row r="23" spans="1:38" x14ac:dyDescent="0.25">
      <c r="A23" s="24"/>
      <c r="B23" s="57" t="s">
        <v>49</v>
      </c>
      <c r="C23" s="26"/>
      <c r="D23" s="27" t="s">
        <v>26</v>
      </c>
      <c r="E23" s="28">
        <v>0</v>
      </c>
      <c r="F23" s="29">
        <f>23-E23</f>
        <v>23</v>
      </c>
      <c r="G23" s="30">
        <f t="shared" ref="G23:G27" si="9">COUNTIF(O23:AU23,"&lt;3000")</f>
        <v>4</v>
      </c>
      <c r="H23" s="31">
        <f t="shared" ref="H23:H27" si="10">COUNTIF(O23:AX23,"&gt;1500")</f>
        <v>0</v>
      </c>
      <c r="I23" s="31">
        <f t="shared" ref="I23:I27" si="11">+G23-H23-J23</f>
        <v>1</v>
      </c>
      <c r="J23" s="31">
        <f t="shared" ref="J23:J27" si="12">COUNTIF(O23:AX23,"&lt;800")</f>
        <v>3</v>
      </c>
      <c r="K23" s="32">
        <f t="shared" ref="K23:K27" si="13">(G23+E23)/$C$3</f>
        <v>0.16666666666666666</v>
      </c>
      <c r="L23" s="33">
        <f t="shared" ref="L23:L27" si="14">IF(ISERROR(N23/G23),0, N23/G23)</f>
        <v>675</v>
      </c>
      <c r="M23" s="34"/>
      <c r="N23" s="35">
        <f t="shared" ref="N23:N27" si="15">SUM(O23:AU23)</f>
        <v>2700</v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8"/>
      <c r="AD23" s="36">
        <v>500</v>
      </c>
      <c r="AE23" s="37"/>
      <c r="AF23" s="36">
        <v>500</v>
      </c>
      <c r="AG23" s="36">
        <v>1250</v>
      </c>
      <c r="AH23" s="37"/>
      <c r="AI23" s="37"/>
      <c r="AJ23" s="37"/>
      <c r="AK23" s="37"/>
      <c r="AL23" s="36">
        <v>450</v>
      </c>
    </row>
    <row r="24" spans="1:38" x14ac:dyDescent="0.25">
      <c r="A24" s="24"/>
      <c r="B24" s="57" t="s">
        <v>50</v>
      </c>
      <c r="C24" s="26"/>
      <c r="D24" s="27" t="s">
        <v>43</v>
      </c>
      <c r="E24" s="28">
        <v>0</v>
      </c>
      <c r="F24" s="29">
        <f>23-E24</f>
        <v>23</v>
      </c>
      <c r="G24" s="30">
        <f t="shared" si="9"/>
        <v>2</v>
      </c>
      <c r="H24" s="31">
        <f t="shared" si="10"/>
        <v>0</v>
      </c>
      <c r="I24" s="31">
        <f t="shared" si="11"/>
        <v>0</v>
      </c>
      <c r="J24" s="31">
        <f t="shared" si="12"/>
        <v>2</v>
      </c>
      <c r="K24" s="32">
        <f t="shared" si="13"/>
        <v>8.3333333333333329E-2</v>
      </c>
      <c r="L24" s="33">
        <f t="shared" si="14"/>
        <v>525</v>
      </c>
      <c r="M24" s="34"/>
      <c r="N24" s="35">
        <f t="shared" si="15"/>
        <v>1050</v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8"/>
      <c r="AD24" s="37"/>
      <c r="AE24" s="37"/>
      <c r="AF24" s="37"/>
      <c r="AG24" s="37"/>
      <c r="AH24" s="37"/>
      <c r="AI24" s="37"/>
      <c r="AJ24" s="36">
        <v>550</v>
      </c>
      <c r="AK24" s="36">
        <v>500</v>
      </c>
      <c r="AL24" s="37"/>
    </row>
    <row r="25" spans="1:38" x14ac:dyDescent="0.25">
      <c r="A25" s="24"/>
      <c r="B25" s="57" t="s">
        <v>51</v>
      </c>
      <c r="C25" s="26"/>
      <c r="D25" s="27" t="s">
        <v>52</v>
      </c>
      <c r="E25" s="28">
        <v>2</v>
      </c>
      <c r="F25" s="29">
        <f t="shared" ref="F25:F27" si="16">23-E25</f>
        <v>21</v>
      </c>
      <c r="G25" s="30">
        <f t="shared" si="9"/>
        <v>5</v>
      </c>
      <c r="H25" s="31">
        <f t="shared" si="10"/>
        <v>0</v>
      </c>
      <c r="I25" s="31">
        <f t="shared" si="11"/>
        <v>0</v>
      </c>
      <c r="J25" s="31">
        <f t="shared" si="12"/>
        <v>5</v>
      </c>
      <c r="K25" s="32">
        <f t="shared" si="13"/>
        <v>0.29166666666666669</v>
      </c>
      <c r="L25" s="58">
        <f t="shared" si="14"/>
        <v>600</v>
      </c>
      <c r="M25" s="34"/>
      <c r="N25" s="35">
        <f t="shared" si="15"/>
        <v>3000</v>
      </c>
      <c r="O25" s="36">
        <v>600</v>
      </c>
      <c r="P25" s="37"/>
      <c r="Q25" s="37"/>
      <c r="R25" s="36">
        <v>600</v>
      </c>
      <c r="S25" s="37"/>
      <c r="T25" s="37"/>
      <c r="U25" s="36">
        <v>650</v>
      </c>
      <c r="V25" s="37"/>
      <c r="W25" s="40"/>
      <c r="X25" s="37"/>
      <c r="Y25" s="37"/>
      <c r="Z25" s="37"/>
      <c r="AA25" s="37"/>
      <c r="AB25" s="37"/>
      <c r="AC25" s="38"/>
      <c r="AD25" s="37"/>
      <c r="AE25" s="37"/>
      <c r="AF25" s="37"/>
      <c r="AG25" s="37"/>
      <c r="AH25" s="37"/>
      <c r="AI25" s="36">
        <v>550</v>
      </c>
      <c r="AJ25" s="40"/>
      <c r="AK25" s="36">
        <v>600</v>
      </c>
      <c r="AL25" s="37"/>
    </row>
    <row r="26" spans="1:38" x14ac:dyDescent="0.25">
      <c r="A26" s="24"/>
      <c r="B26" s="57" t="s">
        <v>53</v>
      </c>
      <c r="C26" s="26"/>
      <c r="D26" s="27" t="s">
        <v>34</v>
      </c>
      <c r="E26" s="28">
        <v>1</v>
      </c>
      <c r="F26" s="29">
        <f t="shared" si="16"/>
        <v>22</v>
      </c>
      <c r="G26" s="30">
        <f t="shared" si="9"/>
        <v>0</v>
      </c>
      <c r="H26" s="31">
        <f t="shared" si="10"/>
        <v>0</v>
      </c>
      <c r="I26" s="31">
        <f t="shared" si="11"/>
        <v>0</v>
      </c>
      <c r="J26" s="31">
        <f t="shared" si="12"/>
        <v>0</v>
      </c>
      <c r="K26" s="32">
        <f t="shared" si="13"/>
        <v>4.1666666666666664E-2</v>
      </c>
      <c r="L26" s="33">
        <f t="shared" si="14"/>
        <v>0</v>
      </c>
      <c r="M26" s="34"/>
      <c r="N26" s="35">
        <f t="shared" si="15"/>
        <v>0</v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8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x14ac:dyDescent="0.25">
      <c r="A27" s="24"/>
      <c r="B27" s="25" t="s">
        <v>54</v>
      </c>
      <c r="C27" s="26"/>
      <c r="D27" s="27" t="s">
        <v>29</v>
      </c>
      <c r="E27" s="28">
        <v>1</v>
      </c>
      <c r="F27" s="29">
        <f t="shared" si="16"/>
        <v>22</v>
      </c>
      <c r="G27" s="30">
        <f t="shared" si="9"/>
        <v>0</v>
      </c>
      <c r="H27" s="31">
        <f t="shared" si="10"/>
        <v>0</v>
      </c>
      <c r="I27" s="31">
        <f t="shared" si="11"/>
        <v>0</v>
      </c>
      <c r="J27" s="31">
        <f t="shared" si="12"/>
        <v>0</v>
      </c>
      <c r="K27" s="32">
        <f t="shared" si="13"/>
        <v>4.1666666666666664E-2</v>
      </c>
      <c r="L27" s="33">
        <f t="shared" si="14"/>
        <v>0</v>
      </c>
      <c r="M27" s="34"/>
      <c r="N27" s="35">
        <f t="shared" si="15"/>
        <v>0</v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8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x14ac:dyDescent="0.25">
      <c r="A28" s="41"/>
      <c r="B28" s="59" t="s">
        <v>55</v>
      </c>
      <c r="C28" s="60"/>
      <c r="D28" s="61"/>
      <c r="E28" s="62">
        <f>SUM(E4:E27)</f>
        <v>77</v>
      </c>
      <c r="F28" s="63"/>
      <c r="G28" s="64">
        <f>SUM(G4:G27)/2</f>
        <v>145</v>
      </c>
      <c r="H28" s="64">
        <f>SUM(H4:H27)/2</f>
        <v>42.5</v>
      </c>
      <c r="I28" s="64">
        <f>SUM(I4:I27)/2</f>
        <v>60</v>
      </c>
      <c r="J28" s="64">
        <f>SUM(J4:J27)/2</f>
        <v>42.5</v>
      </c>
      <c r="K28" s="65">
        <f>AVERAGE(K4:K27)</f>
        <v>0.66485507246376807</v>
      </c>
      <c r="L28" s="66"/>
      <c r="M28" s="62"/>
      <c r="N28" s="64">
        <f>SUM(N4:N27)/2500</f>
        <v>145</v>
      </c>
      <c r="O28" s="64">
        <f t="shared" ref="O28:AL28" si="17">COUNTIF(O4:O27,"&gt;100")/2</f>
        <v>7</v>
      </c>
      <c r="P28" s="64">
        <f t="shared" si="17"/>
        <v>7</v>
      </c>
      <c r="Q28" s="64">
        <f t="shared" si="17"/>
        <v>7</v>
      </c>
      <c r="R28" s="64">
        <f t="shared" si="17"/>
        <v>7</v>
      </c>
      <c r="S28" s="64">
        <f t="shared" si="17"/>
        <v>4</v>
      </c>
      <c r="T28" s="64">
        <f t="shared" si="17"/>
        <v>7</v>
      </c>
      <c r="U28" s="64">
        <f t="shared" si="17"/>
        <v>3</v>
      </c>
      <c r="V28" s="64">
        <f t="shared" si="17"/>
        <v>7</v>
      </c>
      <c r="W28" s="64">
        <f t="shared" si="17"/>
        <v>8</v>
      </c>
      <c r="X28" s="64">
        <f t="shared" si="17"/>
        <v>7</v>
      </c>
      <c r="Y28" s="64">
        <f t="shared" si="17"/>
        <v>2</v>
      </c>
      <c r="Z28" s="64">
        <f t="shared" si="17"/>
        <v>8</v>
      </c>
      <c r="AA28" s="64">
        <f t="shared" si="17"/>
        <v>3</v>
      </c>
      <c r="AB28" s="64">
        <f t="shared" si="17"/>
        <v>8</v>
      </c>
      <c r="AC28" s="64">
        <f t="shared" si="17"/>
        <v>0</v>
      </c>
      <c r="AD28" s="64">
        <f t="shared" si="17"/>
        <v>6</v>
      </c>
      <c r="AE28" s="64">
        <f t="shared" si="17"/>
        <v>6</v>
      </c>
      <c r="AF28" s="64">
        <f t="shared" si="17"/>
        <v>8</v>
      </c>
      <c r="AG28" s="64">
        <f t="shared" si="17"/>
        <v>8</v>
      </c>
      <c r="AH28" s="64">
        <f t="shared" si="17"/>
        <v>7</v>
      </c>
      <c r="AI28" s="64">
        <f t="shared" si="17"/>
        <v>6</v>
      </c>
      <c r="AJ28" s="64">
        <f t="shared" si="17"/>
        <v>6</v>
      </c>
      <c r="AK28" s="64">
        <f t="shared" si="17"/>
        <v>7</v>
      </c>
      <c r="AL28" s="64">
        <f t="shared" si="17"/>
        <v>6</v>
      </c>
    </row>
    <row r="29" spans="1:38" x14ac:dyDescent="0.25">
      <c r="A29" s="67"/>
      <c r="B29" s="68"/>
      <c r="C29" s="67"/>
      <c r="D29" s="69"/>
      <c r="E29" s="70"/>
      <c r="F29" s="70"/>
      <c r="G29" s="71"/>
      <c r="H29" s="72">
        <f>H28/G28</f>
        <v>0.29310344827586204</v>
      </c>
      <c r="I29" s="72">
        <f>I28/G28</f>
        <v>0.41379310344827586</v>
      </c>
      <c r="J29" s="72">
        <f>J28/G28</f>
        <v>0.29310344827586204</v>
      </c>
      <c r="K29" s="73"/>
      <c r="L29" s="74"/>
      <c r="M29" s="70"/>
      <c r="N29" s="71"/>
      <c r="O29" s="75">
        <f t="shared" ref="O29:AL29" si="18">SUM(O4:O25)</f>
        <v>17500</v>
      </c>
      <c r="P29" s="75">
        <f t="shared" si="18"/>
        <v>17500</v>
      </c>
      <c r="Q29" s="75">
        <f t="shared" si="18"/>
        <v>17500</v>
      </c>
      <c r="R29" s="75">
        <f t="shared" si="18"/>
        <v>17500</v>
      </c>
      <c r="S29" s="75">
        <f t="shared" si="18"/>
        <v>10000</v>
      </c>
      <c r="T29" s="75">
        <f t="shared" si="18"/>
        <v>17500</v>
      </c>
      <c r="U29" s="75">
        <f t="shared" si="18"/>
        <v>7500</v>
      </c>
      <c r="V29" s="75">
        <f t="shared" si="18"/>
        <v>17500</v>
      </c>
      <c r="W29" s="75">
        <f t="shared" si="18"/>
        <v>20000</v>
      </c>
      <c r="X29" s="75">
        <f t="shared" si="18"/>
        <v>17500</v>
      </c>
      <c r="Y29" s="75">
        <f t="shared" si="18"/>
        <v>5000</v>
      </c>
      <c r="Z29" s="75">
        <f t="shared" si="18"/>
        <v>20000</v>
      </c>
      <c r="AA29" s="75">
        <f t="shared" si="18"/>
        <v>7500</v>
      </c>
      <c r="AB29" s="75">
        <f t="shared" si="18"/>
        <v>20000</v>
      </c>
      <c r="AC29" s="75">
        <f t="shared" si="18"/>
        <v>0</v>
      </c>
      <c r="AD29" s="75">
        <f t="shared" si="18"/>
        <v>15000</v>
      </c>
      <c r="AE29" s="75">
        <f t="shared" si="18"/>
        <v>15000</v>
      </c>
      <c r="AF29" s="75">
        <f t="shared" si="18"/>
        <v>20000</v>
      </c>
      <c r="AG29" s="75">
        <f t="shared" si="18"/>
        <v>20000</v>
      </c>
      <c r="AH29" s="75">
        <f t="shared" si="18"/>
        <v>17500</v>
      </c>
      <c r="AI29" s="75">
        <f t="shared" si="18"/>
        <v>15000</v>
      </c>
      <c r="AJ29" s="75">
        <f t="shared" si="18"/>
        <v>15000</v>
      </c>
      <c r="AK29" s="75">
        <f t="shared" si="18"/>
        <v>17500</v>
      </c>
      <c r="AL29" s="75">
        <f t="shared" si="18"/>
        <v>15000</v>
      </c>
    </row>
    <row r="30" spans="1:38" x14ac:dyDescent="0.25">
      <c r="A30" s="67"/>
      <c r="B30" s="76" t="s">
        <v>56</v>
      </c>
      <c r="C30" s="77" t="s">
        <v>57</v>
      </c>
      <c r="D30" s="77" t="s">
        <v>58</v>
      </c>
      <c r="E30" s="77" t="s">
        <v>59</v>
      </c>
      <c r="F30" s="78" t="s">
        <v>11</v>
      </c>
      <c r="G30" s="71"/>
      <c r="H30" s="72"/>
      <c r="I30" s="72"/>
      <c r="J30" s="72"/>
      <c r="K30" s="73"/>
      <c r="L30" s="74"/>
      <c r="M30" s="70"/>
      <c r="N30" s="71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</row>
    <row r="31" spans="1:38" x14ac:dyDescent="0.25">
      <c r="A31" s="67"/>
      <c r="B31" s="79" t="s">
        <v>60</v>
      </c>
      <c r="C31" s="80" t="s">
        <v>61</v>
      </c>
      <c r="D31" s="80" t="s">
        <v>62</v>
      </c>
      <c r="E31" s="80" t="s">
        <v>62</v>
      </c>
      <c r="F31" s="81">
        <f t="shared" ref="F31:F36" si="19">+D31+E31</f>
        <v>2500</v>
      </c>
      <c r="G31" s="71"/>
      <c r="H31" s="72"/>
      <c r="I31" s="72"/>
      <c r="J31" s="72"/>
      <c r="K31" s="73"/>
      <c r="L31" s="74"/>
      <c r="M31" s="70"/>
      <c r="N31" s="71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</row>
    <row r="32" spans="1:38" x14ac:dyDescent="0.25">
      <c r="A32" s="67"/>
      <c r="B32" s="79" t="s">
        <v>63</v>
      </c>
      <c r="C32" s="80" t="s">
        <v>64</v>
      </c>
      <c r="D32" s="80" t="s">
        <v>65</v>
      </c>
      <c r="E32" s="80" t="s">
        <v>66</v>
      </c>
      <c r="F32" s="81">
        <f t="shared" si="19"/>
        <v>2500</v>
      </c>
      <c r="G32" s="71"/>
      <c r="H32" s="72"/>
      <c r="I32" s="72"/>
      <c r="J32" s="72"/>
      <c r="K32" s="73"/>
      <c r="L32" s="74"/>
      <c r="M32" s="70"/>
      <c r="N32" s="71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</row>
    <row r="33" spans="1:38" x14ac:dyDescent="0.25">
      <c r="A33" s="67"/>
      <c r="B33" s="79" t="s">
        <v>67</v>
      </c>
      <c r="C33" s="80" t="s">
        <v>61</v>
      </c>
      <c r="D33" s="80" t="s">
        <v>68</v>
      </c>
      <c r="E33" s="80" t="s">
        <v>69</v>
      </c>
      <c r="F33" s="81">
        <f t="shared" si="19"/>
        <v>2500</v>
      </c>
      <c r="G33" s="71"/>
      <c r="H33" s="72"/>
      <c r="I33" s="72"/>
      <c r="J33" s="72"/>
      <c r="K33" s="73"/>
      <c r="L33" s="74"/>
      <c r="M33" s="70"/>
      <c r="N33" s="71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</row>
    <row r="34" spans="1:38" x14ac:dyDescent="0.25">
      <c r="A34" s="67"/>
      <c r="B34" s="79" t="s">
        <v>70</v>
      </c>
      <c r="C34" s="80" t="s">
        <v>64</v>
      </c>
      <c r="D34" s="80" t="s">
        <v>71</v>
      </c>
      <c r="E34" s="80" t="s">
        <v>72</v>
      </c>
      <c r="F34" s="81">
        <f t="shared" si="19"/>
        <v>2500</v>
      </c>
      <c r="G34" s="71"/>
      <c r="H34" s="72"/>
      <c r="I34" s="72"/>
      <c r="J34" s="72"/>
      <c r="K34" s="73"/>
      <c r="L34" s="74"/>
      <c r="M34" s="70"/>
      <c r="N34" s="71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</row>
    <row r="35" spans="1:38" x14ac:dyDescent="0.25">
      <c r="A35" s="67"/>
      <c r="B35" s="79" t="s">
        <v>73</v>
      </c>
      <c r="C35" s="80" t="s">
        <v>61</v>
      </c>
      <c r="D35" s="80" t="s">
        <v>62</v>
      </c>
      <c r="E35" s="80" t="s">
        <v>62</v>
      </c>
      <c r="F35" s="81">
        <f t="shared" si="19"/>
        <v>2500</v>
      </c>
      <c r="G35" s="71"/>
      <c r="H35" s="72"/>
      <c r="I35" s="72"/>
      <c r="J35" s="72"/>
      <c r="K35" s="73"/>
      <c r="L35" s="74"/>
      <c r="M35" s="70"/>
      <c r="N35" s="71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</row>
    <row r="36" spans="1:38" x14ac:dyDescent="0.25">
      <c r="A36" s="67"/>
      <c r="B36" s="79" t="s">
        <v>74</v>
      </c>
      <c r="C36" s="80" t="s">
        <v>75</v>
      </c>
      <c r="D36" s="80" t="s">
        <v>76</v>
      </c>
      <c r="E36" s="80" t="s">
        <v>77</v>
      </c>
      <c r="F36" s="81">
        <f t="shared" si="19"/>
        <v>2500</v>
      </c>
      <c r="G36" s="71"/>
      <c r="H36" s="72"/>
      <c r="I36" s="72"/>
      <c r="J36" s="72"/>
      <c r="K36" s="73"/>
      <c r="L36" s="74"/>
      <c r="M36" s="70"/>
      <c r="N36" s="71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</row>
    <row r="37" spans="1:38" x14ac:dyDescent="0.25">
      <c r="A37" s="67"/>
      <c r="B37" s="76" t="s">
        <v>78</v>
      </c>
      <c r="C37" s="77" t="s">
        <v>57</v>
      </c>
      <c r="D37" s="77" t="s">
        <v>58</v>
      </c>
      <c r="E37" s="77" t="s">
        <v>59</v>
      </c>
      <c r="F37" s="78" t="s">
        <v>11</v>
      </c>
      <c r="G37" s="71"/>
      <c r="H37" s="72"/>
      <c r="I37" s="72"/>
      <c r="J37" s="72"/>
      <c r="K37" s="73"/>
      <c r="L37" s="74"/>
      <c r="M37" s="70"/>
      <c r="N37" s="71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</row>
    <row r="38" spans="1:38" x14ac:dyDescent="0.25">
      <c r="A38" s="67"/>
      <c r="B38" s="79" t="s">
        <v>79</v>
      </c>
      <c r="C38" s="80" t="s">
        <v>75</v>
      </c>
      <c r="D38" s="80" t="s">
        <v>80</v>
      </c>
      <c r="E38" s="80" t="s">
        <v>81</v>
      </c>
      <c r="F38" s="81">
        <f t="shared" ref="F38:F44" si="20">+D38+E38</f>
        <v>2500</v>
      </c>
      <c r="G38" s="71"/>
      <c r="H38" s="72"/>
      <c r="I38" s="72"/>
      <c r="J38" s="72"/>
      <c r="K38" s="73"/>
      <c r="L38" s="74"/>
      <c r="M38" s="70"/>
      <c r="N38" s="71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</row>
    <row r="39" spans="1:38" x14ac:dyDescent="0.25">
      <c r="A39" s="67"/>
      <c r="B39" s="79" t="s">
        <v>82</v>
      </c>
      <c r="C39" s="80" t="s">
        <v>75</v>
      </c>
      <c r="D39" s="80" t="s">
        <v>72</v>
      </c>
      <c r="E39" s="80" t="s">
        <v>71</v>
      </c>
      <c r="F39" s="81">
        <f t="shared" si="20"/>
        <v>2500</v>
      </c>
      <c r="G39" s="71"/>
      <c r="H39" s="72"/>
      <c r="I39" s="72"/>
      <c r="J39" s="72"/>
      <c r="K39" s="73"/>
      <c r="L39" s="74"/>
      <c r="M39" s="70"/>
      <c r="N39" s="71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</row>
    <row r="40" spans="1:38" x14ac:dyDescent="0.25">
      <c r="A40" s="67"/>
      <c r="B40" s="79" t="s">
        <v>83</v>
      </c>
      <c r="C40" s="80" t="s">
        <v>61</v>
      </c>
      <c r="D40" s="80" t="s">
        <v>62</v>
      </c>
      <c r="E40" s="80" t="s">
        <v>62</v>
      </c>
      <c r="F40" s="81">
        <f t="shared" si="20"/>
        <v>2500</v>
      </c>
      <c r="G40" s="71"/>
      <c r="H40" s="72"/>
      <c r="I40" s="72"/>
      <c r="J40" s="72"/>
      <c r="K40" s="73"/>
      <c r="L40" s="74"/>
      <c r="M40" s="70"/>
      <c r="N40" s="71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</row>
    <row r="41" spans="1:38" x14ac:dyDescent="0.25">
      <c r="A41" s="67"/>
      <c r="B41" s="79" t="s">
        <v>84</v>
      </c>
      <c r="C41" s="80" t="s">
        <v>75</v>
      </c>
      <c r="D41" s="80" t="s">
        <v>66</v>
      </c>
      <c r="E41" s="80" t="s">
        <v>65</v>
      </c>
      <c r="F41" s="81">
        <f t="shared" si="20"/>
        <v>2500</v>
      </c>
      <c r="G41" s="71"/>
      <c r="H41" s="72"/>
      <c r="I41" s="72"/>
      <c r="J41" s="72"/>
      <c r="K41" s="73"/>
      <c r="L41" s="74"/>
      <c r="M41" s="70"/>
      <c r="N41" s="71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</row>
    <row r="42" spans="1:38" x14ac:dyDescent="0.25">
      <c r="A42" s="67"/>
      <c r="B42" s="79" t="s">
        <v>85</v>
      </c>
      <c r="C42" s="80" t="s">
        <v>61</v>
      </c>
      <c r="D42" s="80" t="s">
        <v>86</v>
      </c>
      <c r="E42" s="80" t="s">
        <v>87</v>
      </c>
      <c r="F42" s="81">
        <f t="shared" si="20"/>
        <v>2500</v>
      </c>
      <c r="G42" s="71"/>
      <c r="H42" s="72"/>
      <c r="I42" s="72"/>
      <c r="J42" s="72"/>
      <c r="K42" s="73"/>
      <c r="L42" s="74"/>
      <c r="M42" s="70"/>
      <c r="N42" s="71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</row>
    <row r="43" spans="1:38" x14ac:dyDescent="0.25">
      <c r="A43" s="67"/>
      <c r="B43" s="79" t="s">
        <v>88</v>
      </c>
      <c r="C43" s="80" t="s">
        <v>64</v>
      </c>
      <c r="D43" s="80" t="s">
        <v>89</v>
      </c>
      <c r="E43" s="80" t="s">
        <v>90</v>
      </c>
      <c r="F43" s="81">
        <f t="shared" si="20"/>
        <v>2500</v>
      </c>
      <c r="G43" s="71"/>
      <c r="H43" s="72"/>
      <c r="I43" s="72"/>
      <c r="J43" s="72"/>
      <c r="K43" s="73"/>
      <c r="L43" s="74"/>
      <c r="M43" s="70"/>
      <c r="N43" s="71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  <c r="AJ43" s="75"/>
      <c r="AK43" s="75"/>
      <c r="AL43" s="75"/>
    </row>
    <row r="44" spans="1:38" x14ac:dyDescent="0.25">
      <c r="A44" s="67"/>
      <c r="B44" s="79" t="s">
        <v>91</v>
      </c>
      <c r="C44" s="80" t="s">
        <v>75</v>
      </c>
      <c r="D44" s="80" t="s">
        <v>66</v>
      </c>
      <c r="E44" s="80" t="s">
        <v>65</v>
      </c>
      <c r="F44" s="81">
        <f t="shared" si="20"/>
        <v>2500</v>
      </c>
      <c r="G44" s="71"/>
      <c r="H44" s="72"/>
      <c r="I44" s="72"/>
      <c r="J44" s="72"/>
      <c r="K44" s="73"/>
      <c r="L44" s="74"/>
      <c r="M44" s="70"/>
      <c r="N44" s="71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</row>
    <row r="45" spans="1:38" x14ac:dyDescent="0.25">
      <c r="A45" s="67"/>
      <c r="B45" s="68" t="s">
        <v>92</v>
      </c>
      <c r="C45" s="67"/>
      <c r="D45" s="69"/>
      <c r="E45" s="70"/>
      <c r="F45" s="70"/>
      <c r="G45" s="71"/>
      <c r="H45" s="72"/>
      <c r="I45" s="72"/>
      <c r="J45" s="72"/>
      <c r="K45" s="73"/>
      <c r="L45" s="74"/>
      <c r="M45" s="70"/>
      <c r="N45" s="71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</row>
    <row r="46" spans="1:38" x14ac:dyDescent="0.25">
      <c r="A46" s="67"/>
      <c r="B46" s="76" t="s">
        <v>93</v>
      </c>
      <c r="C46" s="77" t="s">
        <v>57</v>
      </c>
      <c r="D46" s="77" t="s">
        <v>58</v>
      </c>
      <c r="E46" s="77" t="s">
        <v>59</v>
      </c>
      <c r="F46" s="78" t="s">
        <v>11</v>
      </c>
      <c r="G46" s="71"/>
      <c r="H46" s="72"/>
      <c r="I46" s="72"/>
      <c r="J46" s="72"/>
      <c r="K46" s="73"/>
      <c r="L46" s="74"/>
      <c r="M46" s="70"/>
      <c r="N46" s="71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</row>
    <row r="47" spans="1:38" x14ac:dyDescent="0.25">
      <c r="A47" s="67"/>
      <c r="B47" s="79" t="s">
        <v>94</v>
      </c>
      <c r="C47" s="80" t="s">
        <v>61</v>
      </c>
      <c r="D47" s="80" t="s">
        <v>62</v>
      </c>
      <c r="E47" s="80" t="s">
        <v>62</v>
      </c>
      <c r="F47" s="81">
        <f t="shared" ref="F47:F52" si="21">+D47+E47</f>
        <v>2500</v>
      </c>
      <c r="G47" s="71"/>
      <c r="H47" s="72"/>
      <c r="I47" s="72"/>
      <c r="J47" s="72"/>
      <c r="K47" s="73"/>
      <c r="L47" s="74"/>
      <c r="M47" s="70"/>
      <c r="N47" s="71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</row>
    <row r="48" spans="1:38" x14ac:dyDescent="0.25">
      <c r="A48" s="67"/>
      <c r="B48" s="79" t="s">
        <v>95</v>
      </c>
      <c r="C48" s="80" t="s">
        <v>61</v>
      </c>
      <c r="D48" s="80" t="s">
        <v>87</v>
      </c>
      <c r="E48" s="80" t="s">
        <v>86</v>
      </c>
      <c r="F48" s="81">
        <f t="shared" si="21"/>
        <v>2500</v>
      </c>
      <c r="G48" s="71"/>
      <c r="H48" s="72"/>
      <c r="I48" s="72"/>
      <c r="J48" s="72"/>
      <c r="K48" s="73"/>
      <c r="L48" s="74"/>
      <c r="M48" s="70"/>
      <c r="N48" s="71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</row>
    <row r="49" spans="1:38" x14ac:dyDescent="0.25">
      <c r="A49" s="67"/>
      <c r="B49" s="79" t="s">
        <v>96</v>
      </c>
      <c r="C49" s="80" t="s">
        <v>64</v>
      </c>
      <c r="D49" s="80" t="s">
        <v>89</v>
      </c>
      <c r="E49" s="80" t="s">
        <v>90</v>
      </c>
      <c r="F49" s="81">
        <f t="shared" si="21"/>
        <v>2500</v>
      </c>
      <c r="G49" s="71"/>
      <c r="H49" s="72"/>
      <c r="I49" s="72"/>
      <c r="J49" s="72"/>
      <c r="K49" s="73"/>
      <c r="L49" s="74"/>
      <c r="M49" s="70"/>
      <c r="N49" s="71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</row>
    <row r="50" spans="1:38" x14ac:dyDescent="0.25">
      <c r="A50" s="67"/>
      <c r="B50" s="79" t="s">
        <v>97</v>
      </c>
      <c r="C50" s="80" t="s">
        <v>75</v>
      </c>
      <c r="D50" s="80" t="s">
        <v>80</v>
      </c>
      <c r="E50" s="80" t="s">
        <v>81</v>
      </c>
      <c r="F50" s="81">
        <f t="shared" si="21"/>
        <v>2500</v>
      </c>
      <c r="G50" s="71"/>
      <c r="H50" s="72"/>
      <c r="I50" s="72"/>
      <c r="J50" s="72"/>
      <c r="K50" s="73"/>
      <c r="L50" s="74"/>
      <c r="M50" s="70"/>
      <c r="N50" s="71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</row>
    <row r="51" spans="1:38" x14ac:dyDescent="0.25">
      <c r="A51" s="67"/>
      <c r="B51" s="79" t="s">
        <v>98</v>
      </c>
      <c r="C51" s="80" t="s">
        <v>75</v>
      </c>
      <c r="D51" s="80" t="s">
        <v>80</v>
      </c>
      <c r="E51" s="80" t="s">
        <v>81</v>
      </c>
      <c r="F51" s="81">
        <f t="shared" si="21"/>
        <v>2500</v>
      </c>
      <c r="G51" s="71"/>
      <c r="H51" s="72"/>
      <c r="I51" s="72"/>
      <c r="J51" s="72"/>
      <c r="K51" s="73"/>
      <c r="L51" s="74"/>
      <c r="M51" s="70"/>
      <c r="N51" s="71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</row>
    <row r="52" spans="1:38" x14ac:dyDescent="0.25">
      <c r="A52" s="67"/>
      <c r="B52" s="79" t="s">
        <v>99</v>
      </c>
      <c r="C52" s="80" t="s">
        <v>75</v>
      </c>
      <c r="D52" s="80" t="s">
        <v>90</v>
      </c>
      <c r="E52" s="80" t="s">
        <v>89</v>
      </c>
      <c r="F52" s="81">
        <f t="shared" si="21"/>
        <v>2500</v>
      </c>
      <c r="G52" s="71"/>
      <c r="H52" s="72"/>
      <c r="I52" s="72"/>
      <c r="J52" s="72"/>
      <c r="K52" s="73"/>
      <c r="L52" s="74"/>
      <c r="M52" s="70"/>
      <c r="N52" s="71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</row>
    <row r="53" spans="1:38" x14ac:dyDescent="0.25">
      <c r="A53" s="67"/>
      <c r="B53" s="68" t="s">
        <v>100</v>
      </c>
      <c r="C53" s="67"/>
      <c r="D53" s="69"/>
      <c r="E53" s="70"/>
      <c r="F53" s="70"/>
      <c r="G53" s="71"/>
      <c r="H53" s="72"/>
      <c r="I53" s="72"/>
      <c r="J53" s="72"/>
      <c r="K53" s="73"/>
      <c r="L53" s="74"/>
      <c r="M53" s="70"/>
      <c r="N53" s="71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</row>
    <row r="54" spans="1:38" x14ac:dyDescent="0.25">
      <c r="A54" s="67"/>
      <c r="B54" s="76" t="s">
        <v>101</v>
      </c>
      <c r="C54" s="77" t="s">
        <v>57</v>
      </c>
      <c r="D54" s="77" t="s">
        <v>58</v>
      </c>
      <c r="E54" s="77" t="s">
        <v>59</v>
      </c>
      <c r="F54" s="78" t="s">
        <v>11</v>
      </c>
      <c r="G54" s="71"/>
      <c r="H54" s="72"/>
      <c r="I54" s="72"/>
      <c r="J54" s="72"/>
      <c r="K54" s="73"/>
      <c r="L54" s="74"/>
      <c r="M54" s="70"/>
      <c r="N54" s="71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</row>
    <row r="55" spans="1:38" x14ac:dyDescent="0.25">
      <c r="A55" s="67"/>
      <c r="B55" s="79" t="s">
        <v>102</v>
      </c>
      <c r="C55" s="80" t="s">
        <v>64</v>
      </c>
      <c r="D55" s="80" t="s">
        <v>81</v>
      </c>
      <c r="E55" s="80" t="s">
        <v>80</v>
      </c>
      <c r="F55" s="81">
        <f t="shared" ref="F55:F60" si="22">+D55+E55</f>
        <v>2500</v>
      </c>
      <c r="G55" s="71"/>
      <c r="H55" s="72"/>
      <c r="I55" s="72"/>
      <c r="J55" s="72"/>
      <c r="K55" s="73"/>
      <c r="L55" s="74"/>
      <c r="M55" s="70"/>
      <c r="N55" s="71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</row>
    <row r="56" spans="1:38" x14ac:dyDescent="0.25">
      <c r="A56" s="67"/>
      <c r="B56" s="79" t="s">
        <v>103</v>
      </c>
      <c r="C56" s="80" t="s">
        <v>64</v>
      </c>
      <c r="D56" s="80" t="s">
        <v>65</v>
      </c>
      <c r="E56" s="80" t="s">
        <v>66</v>
      </c>
      <c r="F56" s="81">
        <f t="shared" si="22"/>
        <v>2500</v>
      </c>
      <c r="G56" s="71"/>
      <c r="H56" s="72"/>
      <c r="I56" s="72"/>
      <c r="J56" s="72"/>
      <c r="K56" s="73"/>
      <c r="L56" s="74"/>
      <c r="M56" s="70"/>
      <c r="N56" s="71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</row>
    <row r="57" spans="1:38" x14ac:dyDescent="0.25">
      <c r="A57" s="67"/>
      <c r="B57" s="79" t="s">
        <v>104</v>
      </c>
      <c r="C57" s="80" t="s">
        <v>61</v>
      </c>
      <c r="D57" s="80" t="s">
        <v>69</v>
      </c>
      <c r="E57" s="80" t="s">
        <v>68</v>
      </c>
      <c r="F57" s="81">
        <f t="shared" si="22"/>
        <v>2500</v>
      </c>
      <c r="G57" s="71"/>
      <c r="H57" s="72"/>
      <c r="I57" s="72"/>
      <c r="J57" s="72"/>
      <c r="K57" s="73"/>
      <c r="L57" s="74"/>
      <c r="M57" s="70"/>
      <c r="N57" s="71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</row>
    <row r="58" spans="1:38" x14ac:dyDescent="0.25">
      <c r="A58" s="67"/>
      <c r="B58" s="79" t="s">
        <v>105</v>
      </c>
      <c r="C58" s="80" t="s">
        <v>61</v>
      </c>
      <c r="D58" s="80" t="s">
        <v>87</v>
      </c>
      <c r="E58" s="80" t="s">
        <v>86</v>
      </c>
      <c r="F58" s="81">
        <f t="shared" si="22"/>
        <v>2500</v>
      </c>
      <c r="G58" s="71"/>
      <c r="H58" s="72"/>
      <c r="I58" s="72"/>
      <c r="J58" s="72"/>
      <c r="K58" s="73"/>
      <c r="L58" s="74"/>
      <c r="M58" s="70"/>
      <c r="N58" s="71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</row>
    <row r="59" spans="1:38" x14ac:dyDescent="0.25">
      <c r="A59" s="67"/>
      <c r="B59" s="79" t="s">
        <v>106</v>
      </c>
      <c r="C59" s="80" t="s">
        <v>64</v>
      </c>
      <c r="D59" s="80" t="s">
        <v>81</v>
      </c>
      <c r="E59" s="80" t="s">
        <v>80</v>
      </c>
      <c r="F59" s="81">
        <f t="shared" si="22"/>
        <v>2500</v>
      </c>
      <c r="G59" s="71"/>
      <c r="H59" s="72"/>
      <c r="I59" s="72"/>
      <c r="J59" s="72"/>
      <c r="K59" s="73"/>
      <c r="L59" s="74"/>
      <c r="M59" s="70"/>
      <c r="N59" s="71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</row>
    <row r="60" spans="1:38" x14ac:dyDescent="0.25">
      <c r="A60" s="67"/>
      <c r="B60" s="79" t="s">
        <v>107</v>
      </c>
      <c r="C60" s="80" t="s">
        <v>61</v>
      </c>
      <c r="D60" s="80" t="s">
        <v>86</v>
      </c>
      <c r="E60" s="80" t="s">
        <v>87</v>
      </c>
      <c r="F60" s="81">
        <f t="shared" si="22"/>
        <v>2500</v>
      </c>
      <c r="G60" s="71"/>
      <c r="H60" s="72"/>
      <c r="I60" s="72"/>
      <c r="J60" s="72"/>
      <c r="K60" s="73"/>
      <c r="L60" s="74"/>
      <c r="M60" s="70"/>
      <c r="N60" s="71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</row>
    <row r="61" spans="1:38" x14ac:dyDescent="0.25">
      <c r="A61" s="67"/>
      <c r="B61" s="68" t="s">
        <v>108</v>
      </c>
      <c r="C61" s="67"/>
      <c r="D61" s="69"/>
      <c r="E61" s="70"/>
      <c r="F61" s="70"/>
      <c r="G61" s="71"/>
      <c r="H61" s="72"/>
      <c r="I61" s="72"/>
      <c r="J61" s="72"/>
      <c r="K61" s="73"/>
      <c r="L61" s="74"/>
      <c r="M61" s="70"/>
      <c r="N61" s="71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</row>
    <row r="62" spans="1:38" x14ac:dyDescent="0.25">
      <c r="A62" s="67"/>
      <c r="B62" s="76" t="s">
        <v>109</v>
      </c>
      <c r="C62" s="77" t="s">
        <v>57</v>
      </c>
      <c r="D62" s="77" t="s">
        <v>58</v>
      </c>
      <c r="E62" s="77" t="s">
        <v>59</v>
      </c>
      <c r="F62" s="78" t="s">
        <v>11</v>
      </c>
      <c r="G62" s="71"/>
      <c r="H62" s="72"/>
      <c r="I62" s="72"/>
      <c r="J62" s="72"/>
      <c r="K62" s="73"/>
      <c r="L62" s="74"/>
      <c r="M62" s="70"/>
      <c r="N62" s="71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</row>
    <row r="63" spans="1:38" x14ac:dyDescent="0.25">
      <c r="A63" s="67"/>
      <c r="B63" s="79" t="s">
        <v>110</v>
      </c>
      <c r="C63" s="80" t="s">
        <v>61</v>
      </c>
      <c r="D63" s="80" t="s">
        <v>69</v>
      </c>
      <c r="E63" s="80" t="s">
        <v>68</v>
      </c>
      <c r="F63" s="81">
        <f t="shared" ref="F63:F69" si="23">+D63+E63</f>
        <v>2500</v>
      </c>
      <c r="G63" s="71"/>
      <c r="H63" s="72"/>
      <c r="I63" s="72"/>
      <c r="J63" s="72"/>
      <c r="K63" s="73"/>
      <c r="L63" s="74"/>
      <c r="M63" s="70"/>
      <c r="N63" s="71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</row>
    <row r="64" spans="1:38" x14ac:dyDescent="0.25">
      <c r="A64" s="67"/>
      <c r="B64" s="79" t="s">
        <v>111</v>
      </c>
      <c r="C64" s="80" t="s">
        <v>61</v>
      </c>
      <c r="D64" s="80" t="s">
        <v>86</v>
      </c>
      <c r="E64" s="80" t="s">
        <v>87</v>
      </c>
      <c r="F64" s="81">
        <f t="shared" si="23"/>
        <v>2500</v>
      </c>
      <c r="G64" s="71"/>
      <c r="H64" s="72"/>
      <c r="I64" s="72"/>
      <c r="J64" s="72"/>
      <c r="K64" s="73"/>
      <c r="L64" s="74"/>
      <c r="M64" s="70"/>
      <c r="N64" s="71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</row>
    <row r="65" spans="1:38" x14ac:dyDescent="0.25">
      <c r="A65" s="67"/>
      <c r="B65" s="79" t="s">
        <v>112</v>
      </c>
      <c r="C65" s="80" t="s">
        <v>61</v>
      </c>
      <c r="D65" s="80" t="s">
        <v>68</v>
      </c>
      <c r="E65" s="80" t="s">
        <v>69</v>
      </c>
      <c r="F65" s="81">
        <f t="shared" si="23"/>
        <v>2500</v>
      </c>
      <c r="G65" s="71"/>
      <c r="H65" s="72"/>
      <c r="I65" s="72"/>
      <c r="J65" s="72"/>
      <c r="K65" s="73"/>
      <c r="L65" s="74"/>
      <c r="M65" s="70"/>
      <c r="N65" s="71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</row>
    <row r="66" spans="1:38" x14ac:dyDescent="0.25">
      <c r="A66" s="67"/>
      <c r="B66" s="79" t="s">
        <v>113</v>
      </c>
      <c r="C66" s="80" t="s">
        <v>75</v>
      </c>
      <c r="D66" s="80" t="s">
        <v>80</v>
      </c>
      <c r="E66" s="80" t="s">
        <v>81</v>
      </c>
      <c r="F66" s="81">
        <f t="shared" si="23"/>
        <v>2500</v>
      </c>
      <c r="G66" s="71"/>
      <c r="H66" s="72"/>
      <c r="I66" s="72"/>
      <c r="J66" s="72"/>
      <c r="K66" s="73"/>
      <c r="L66" s="74"/>
      <c r="M66" s="70"/>
      <c r="N66" s="71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</row>
    <row r="67" spans="1:38" x14ac:dyDescent="0.25">
      <c r="A67" s="67"/>
      <c r="B67" s="79" t="s">
        <v>114</v>
      </c>
      <c r="C67" s="80" t="s">
        <v>75</v>
      </c>
      <c r="D67" s="80" t="s">
        <v>90</v>
      </c>
      <c r="E67" s="80" t="s">
        <v>89</v>
      </c>
      <c r="F67" s="81">
        <f t="shared" si="23"/>
        <v>2500</v>
      </c>
      <c r="G67" s="71"/>
      <c r="H67" s="72"/>
      <c r="I67" s="72"/>
      <c r="J67" s="72"/>
      <c r="K67" s="73"/>
      <c r="L67" s="74"/>
      <c r="M67" s="70"/>
      <c r="N67" s="71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</row>
    <row r="68" spans="1:38" x14ac:dyDescent="0.25">
      <c r="A68" s="67"/>
      <c r="B68" s="79" t="s">
        <v>115</v>
      </c>
      <c r="C68" s="80" t="s">
        <v>64</v>
      </c>
      <c r="D68" s="80" t="s">
        <v>81</v>
      </c>
      <c r="E68" s="80" t="s">
        <v>80</v>
      </c>
      <c r="F68" s="81">
        <f t="shared" si="23"/>
        <v>2500</v>
      </c>
      <c r="G68" s="71"/>
      <c r="H68" s="72"/>
      <c r="I68" s="72"/>
      <c r="J68" s="72"/>
      <c r="K68" s="73"/>
      <c r="L68" s="74"/>
      <c r="M68" s="70"/>
      <c r="N68" s="71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</row>
    <row r="69" spans="1:38" x14ac:dyDescent="0.25">
      <c r="A69" s="67"/>
      <c r="B69" s="79" t="s">
        <v>116</v>
      </c>
      <c r="C69" s="80" t="s">
        <v>61</v>
      </c>
      <c r="D69" s="80" t="s">
        <v>62</v>
      </c>
      <c r="E69" s="80" t="s">
        <v>62</v>
      </c>
      <c r="F69" s="81">
        <f t="shared" si="23"/>
        <v>2500</v>
      </c>
      <c r="G69" s="71"/>
      <c r="H69" s="72"/>
      <c r="I69" s="72"/>
      <c r="J69" s="72"/>
      <c r="K69" s="73"/>
      <c r="L69" s="74"/>
      <c r="M69" s="70"/>
      <c r="N69" s="71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</row>
    <row r="70" spans="1:38" x14ac:dyDescent="0.25">
      <c r="A70" s="67"/>
      <c r="B70" s="68" t="s">
        <v>117</v>
      </c>
      <c r="C70" s="67"/>
      <c r="D70" s="69"/>
      <c r="E70" s="70"/>
      <c r="F70" s="70"/>
      <c r="G70" s="71"/>
      <c r="H70" s="72"/>
      <c r="I70" s="72"/>
      <c r="J70" s="72"/>
      <c r="K70" s="73"/>
      <c r="L70" s="74"/>
      <c r="M70" s="70"/>
      <c r="N70" s="71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</row>
    <row r="71" spans="1:38" x14ac:dyDescent="0.25">
      <c r="A71" s="67"/>
      <c r="B71" s="76" t="s">
        <v>118</v>
      </c>
      <c r="C71" s="77" t="s">
        <v>57</v>
      </c>
      <c r="D71" s="77" t="s">
        <v>58</v>
      </c>
      <c r="E71" s="77" t="s">
        <v>59</v>
      </c>
      <c r="F71" s="78" t="s">
        <v>11</v>
      </c>
      <c r="G71" s="71"/>
      <c r="H71" s="72"/>
      <c r="I71" s="72"/>
      <c r="J71" s="72"/>
      <c r="K71" s="73"/>
      <c r="L71" s="74"/>
      <c r="M71" s="70"/>
      <c r="N71" s="71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</row>
    <row r="72" spans="1:38" x14ac:dyDescent="0.25">
      <c r="A72" s="67"/>
      <c r="B72" s="79" t="s">
        <v>119</v>
      </c>
      <c r="C72" s="80" t="s">
        <v>64</v>
      </c>
      <c r="D72" s="80" t="s">
        <v>81</v>
      </c>
      <c r="E72" s="80" t="s">
        <v>80</v>
      </c>
      <c r="F72" s="81">
        <f t="shared" ref="F72:F79" si="24">+D72+E72</f>
        <v>2500</v>
      </c>
      <c r="G72" s="71"/>
      <c r="H72" s="72"/>
      <c r="I72" s="72"/>
      <c r="J72" s="72"/>
      <c r="K72" s="73"/>
      <c r="L72" s="74"/>
      <c r="M72" s="70"/>
      <c r="N72" s="71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</row>
    <row r="73" spans="1:38" x14ac:dyDescent="0.25">
      <c r="A73" s="67"/>
      <c r="B73" s="79" t="s">
        <v>120</v>
      </c>
      <c r="C73" s="80" t="s">
        <v>64</v>
      </c>
      <c r="D73" s="80" t="s">
        <v>71</v>
      </c>
      <c r="E73" s="80" t="s">
        <v>72</v>
      </c>
      <c r="F73" s="81">
        <f t="shared" si="24"/>
        <v>2500</v>
      </c>
      <c r="G73" s="71"/>
      <c r="H73" s="72"/>
      <c r="I73" s="72"/>
      <c r="J73" s="72"/>
      <c r="K73" s="73"/>
      <c r="L73" s="74"/>
      <c r="M73" s="70"/>
      <c r="N73" s="71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</row>
    <row r="74" spans="1:38" x14ac:dyDescent="0.25">
      <c r="A74" s="67"/>
      <c r="B74" s="79" t="s">
        <v>121</v>
      </c>
      <c r="C74" s="80" t="s">
        <v>61</v>
      </c>
      <c r="D74" s="80" t="s">
        <v>62</v>
      </c>
      <c r="E74" s="80" t="s">
        <v>62</v>
      </c>
      <c r="F74" s="81">
        <f t="shared" si="24"/>
        <v>2500</v>
      </c>
      <c r="G74" s="71"/>
      <c r="H74" s="72"/>
      <c r="I74" s="72"/>
      <c r="J74" s="72"/>
      <c r="K74" s="73"/>
      <c r="L74" s="74"/>
      <c r="M74" s="70"/>
      <c r="N74" s="71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</row>
    <row r="75" spans="1:38" x14ac:dyDescent="0.25">
      <c r="A75" s="67"/>
      <c r="B75" s="79" t="s">
        <v>122</v>
      </c>
      <c r="C75" s="80" t="s">
        <v>75</v>
      </c>
      <c r="D75" s="80" t="s">
        <v>80</v>
      </c>
      <c r="E75" s="80" t="s">
        <v>81</v>
      </c>
      <c r="F75" s="81">
        <f t="shared" si="24"/>
        <v>2500</v>
      </c>
      <c r="G75" s="71"/>
      <c r="H75" s="72"/>
      <c r="I75" s="72"/>
      <c r="J75" s="72"/>
      <c r="K75" s="73"/>
      <c r="L75" s="74"/>
      <c r="M75" s="70"/>
      <c r="N75" s="71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</row>
    <row r="76" spans="1:38" x14ac:dyDescent="0.25">
      <c r="A76" s="67"/>
      <c r="B76" s="79" t="s">
        <v>123</v>
      </c>
      <c r="C76" s="80" t="s">
        <v>61</v>
      </c>
      <c r="D76" s="80" t="s">
        <v>86</v>
      </c>
      <c r="E76" s="80" t="s">
        <v>87</v>
      </c>
      <c r="F76" s="81">
        <f t="shared" si="24"/>
        <v>2500</v>
      </c>
      <c r="G76" s="71"/>
      <c r="H76" s="72"/>
      <c r="I76" s="72"/>
      <c r="J76" s="72"/>
      <c r="K76" s="73"/>
      <c r="L76" s="74"/>
      <c r="M76" s="70"/>
      <c r="N76" s="71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</row>
    <row r="77" spans="1:38" x14ac:dyDescent="0.25">
      <c r="A77" s="67"/>
      <c r="B77" s="79" t="s">
        <v>124</v>
      </c>
      <c r="C77" s="80" t="s">
        <v>75</v>
      </c>
      <c r="D77" s="80" t="s">
        <v>72</v>
      </c>
      <c r="E77" s="80" t="s">
        <v>71</v>
      </c>
      <c r="F77" s="81">
        <f t="shared" si="24"/>
        <v>2500</v>
      </c>
      <c r="G77" s="71"/>
      <c r="H77" s="72"/>
      <c r="I77" s="72"/>
      <c r="J77" s="72"/>
      <c r="K77" s="73"/>
      <c r="L77" s="74"/>
      <c r="M77" s="70"/>
      <c r="N77" s="71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</row>
    <row r="78" spans="1:38" x14ac:dyDescent="0.25">
      <c r="A78" s="67"/>
      <c r="B78" s="79" t="s">
        <v>125</v>
      </c>
      <c r="C78" s="80" t="s">
        <v>64</v>
      </c>
      <c r="D78" s="80" t="s">
        <v>126</v>
      </c>
      <c r="E78" s="80" t="s">
        <v>127</v>
      </c>
      <c r="F78" s="81">
        <f t="shared" si="24"/>
        <v>2500</v>
      </c>
      <c r="G78" s="71"/>
      <c r="H78" s="72"/>
      <c r="I78" s="72"/>
      <c r="J78" s="72"/>
      <c r="K78" s="73"/>
      <c r="L78" s="74"/>
      <c r="M78" s="70"/>
      <c r="N78" s="71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</row>
    <row r="79" spans="1:38" x14ac:dyDescent="0.25">
      <c r="A79" s="67"/>
      <c r="B79" s="79" t="s">
        <v>128</v>
      </c>
      <c r="C79" s="80" t="s">
        <v>64</v>
      </c>
      <c r="D79" s="80" t="s">
        <v>81</v>
      </c>
      <c r="E79" s="80" t="s">
        <v>80</v>
      </c>
      <c r="F79" s="81">
        <f t="shared" si="24"/>
        <v>2500</v>
      </c>
      <c r="G79" s="71"/>
      <c r="H79" s="72"/>
      <c r="I79" s="72"/>
      <c r="J79" s="72"/>
      <c r="K79" s="73"/>
      <c r="L79" s="74"/>
      <c r="M79" s="70"/>
      <c r="N79" s="71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</row>
    <row r="80" spans="1:38" x14ac:dyDescent="0.25">
      <c r="A80" s="67"/>
      <c r="B80" s="68" t="s">
        <v>129</v>
      </c>
      <c r="C80" s="67"/>
      <c r="D80" s="69"/>
      <c r="E80" s="70"/>
      <c r="F80" s="70"/>
      <c r="G80" s="71"/>
      <c r="H80" s="72"/>
      <c r="I80" s="72"/>
      <c r="J80" s="72"/>
      <c r="K80" s="73"/>
      <c r="L80" s="74"/>
      <c r="M80" s="70"/>
      <c r="N80" s="71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</row>
    <row r="81" spans="1:38" x14ac:dyDescent="0.25">
      <c r="A81" s="67"/>
      <c r="B81" s="76" t="s">
        <v>130</v>
      </c>
      <c r="C81" s="77" t="s">
        <v>57</v>
      </c>
      <c r="D81" s="77" t="s">
        <v>58</v>
      </c>
      <c r="E81" s="77" t="s">
        <v>59</v>
      </c>
      <c r="F81" s="78" t="s">
        <v>11</v>
      </c>
      <c r="G81" s="71"/>
      <c r="H81" s="72"/>
      <c r="I81" s="72"/>
      <c r="J81" s="72"/>
      <c r="K81" s="73"/>
      <c r="L81" s="74"/>
      <c r="M81" s="70"/>
      <c r="N81" s="71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</row>
    <row r="82" spans="1:38" x14ac:dyDescent="0.25">
      <c r="A82" s="67"/>
      <c r="B82" s="79" t="s">
        <v>131</v>
      </c>
      <c r="C82" s="80" t="s">
        <v>61</v>
      </c>
      <c r="D82" s="80" t="s">
        <v>68</v>
      </c>
      <c r="E82" s="80" t="s">
        <v>69</v>
      </c>
      <c r="F82" s="81">
        <f t="shared" ref="F82:F89" si="25">+D82+E82</f>
        <v>2500</v>
      </c>
      <c r="G82" s="71"/>
      <c r="H82" s="72"/>
      <c r="I82" s="72"/>
      <c r="J82" s="72"/>
      <c r="K82" s="73"/>
      <c r="L82" s="74"/>
      <c r="M82" s="70"/>
      <c r="N82" s="71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</row>
    <row r="83" spans="1:38" x14ac:dyDescent="0.25">
      <c r="A83" s="67"/>
      <c r="B83" s="79" t="s">
        <v>132</v>
      </c>
      <c r="C83" s="80" t="s">
        <v>61</v>
      </c>
      <c r="D83" s="80" t="s">
        <v>62</v>
      </c>
      <c r="E83" s="80" t="s">
        <v>62</v>
      </c>
      <c r="F83" s="81">
        <f t="shared" si="25"/>
        <v>2500</v>
      </c>
      <c r="G83" s="71"/>
      <c r="H83" s="72"/>
      <c r="I83" s="72"/>
      <c r="J83" s="72"/>
      <c r="K83" s="73"/>
      <c r="L83" s="74"/>
      <c r="M83" s="70"/>
      <c r="N83" s="71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</row>
    <row r="84" spans="1:38" x14ac:dyDescent="0.25">
      <c r="A84" s="67"/>
      <c r="B84" s="79" t="s">
        <v>133</v>
      </c>
      <c r="C84" s="80" t="s">
        <v>64</v>
      </c>
      <c r="D84" s="80" t="s">
        <v>89</v>
      </c>
      <c r="E84" s="80" t="s">
        <v>90</v>
      </c>
      <c r="F84" s="81">
        <f t="shared" si="25"/>
        <v>2500</v>
      </c>
      <c r="G84" s="71"/>
      <c r="H84" s="72"/>
      <c r="I84" s="72"/>
      <c r="J84" s="72"/>
      <c r="K84" s="73"/>
      <c r="L84" s="74"/>
      <c r="M84" s="70"/>
      <c r="N84" s="71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</row>
    <row r="85" spans="1:38" x14ac:dyDescent="0.25">
      <c r="A85" s="67"/>
      <c r="B85" s="79" t="s">
        <v>134</v>
      </c>
      <c r="C85" s="80" t="s">
        <v>75</v>
      </c>
      <c r="D85" s="80" t="s">
        <v>80</v>
      </c>
      <c r="E85" s="80" t="s">
        <v>81</v>
      </c>
      <c r="F85" s="81">
        <f t="shared" si="25"/>
        <v>2500</v>
      </c>
      <c r="G85" s="71"/>
      <c r="H85" s="72"/>
      <c r="I85" s="72"/>
      <c r="J85" s="72"/>
      <c r="K85" s="73"/>
      <c r="L85" s="74"/>
      <c r="M85" s="70"/>
      <c r="N85" s="71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</row>
    <row r="86" spans="1:38" x14ac:dyDescent="0.25">
      <c r="A86" s="67"/>
      <c r="B86" s="79" t="s">
        <v>135</v>
      </c>
      <c r="C86" s="80" t="s">
        <v>64</v>
      </c>
      <c r="D86" s="80" t="s">
        <v>81</v>
      </c>
      <c r="E86" s="80" t="s">
        <v>80</v>
      </c>
      <c r="F86" s="81">
        <f t="shared" si="25"/>
        <v>2500</v>
      </c>
      <c r="G86" s="71"/>
      <c r="H86" s="72"/>
      <c r="I86" s="72"/>
      <c r="J86" s="72"/>
      <c r="K86" s="73"/>
      <c r="L86" s="74"/>
      <c r="M86" s="70"/>
      <c r="N86" s="71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</row>
    <row r="87" spans="1:38" x14ac:dyDescent="0.25">
      <c r="A87" s="67"/>
      <c r="B87" s="79" t="s">
        <v>136</v>
      </c>
      <c r="C87" s="80" t="s">
        <v>75</v>
      </c>
      <c r="D87" s="80" t="s">
        <v>90</v>
      </c>
      <c r="E87" s="80" t="s">
        <v>89</v>
      </c>
      <c r="F87" s="81">
        <f t="shared" si="25"/>
        <v>2500</v>
      </c>
      <c r="G87" s="71"/>
      <c r="H87" s="72"/>
      <c r="I87" s="72"/>
      <c r="J87" s="72"/>
      <c r="K87" s="73"/>
      <c r="L87" s="74"/>
      <c r="M87" s="70"/>
      <c r="N87" s="71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</row>
    <row r="88" spans="1:38" x14ac:dyDescent="0.25">
      <c r="A88" s="67"/>
      <c r="B88" s="79" t="s">
        <v>137</v>
      </c>
      <c r="C88" s="80" t="s">
        <v>75</v>
      </c>
      <c r="D88" s="80" t="s">
        <v>80</v>
      </c>
      <c r="E88" s="80" t="s">
        <v>81</v>
      </c>
      <c r="F88" s="81">
        <f t="shared" si="25"/>
        <v>2500</v>
      </c>
      <c r="G88" s="71"/>
      <c r="H88" s="72"/>
      <c r="I88" s="72"/>
      <c r="J88" s="72"/>
      <c r="K88" s="73"/>
      <c r="L88" s="74"/>
      <c r="M88" s="70"/>
      <c r="N88" s="71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</row>
    <row r="89" spans="1:38" x14ac:dyDescent="0.25">
      <c r="A89" s="67"/>
      <c r="B89" s="79" t="s">
        <v>138</v>
      </c>
      <c r="C89" s="80" t="s">
        <v>61</v>
      </c>
      <c r="D89" s="80" t="s">
        <v>69</v>
      </c>
      <c r="E89" s="80" t="s">
        <v>68</v>
      </c>
      <c r="F89" s="81">
        <f t="shared" si="25"/>
        <v>2500</v>
      </c>
      <c r="G89" s="71"/>
      <c r="H89" s="72"/>
      <c r="I89" s="72"/>
      <c r="J89" s="72"/>
      <c r="K89" s="73"/>
      <c r="L89" s="74"/>
      <c r="M89" s="70"/>
      <c r="N89" s="71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</row>
    <row r="90" spans="1:38" x14ac:dyDescent="0.25">
      <c r="A90" s="67"/>
      <c r="B90" s="68" t="s">
        <v>139</v>
      </c>
      <c r="C90" s="67"/>
      <c r="D90" s="69"/>
      <c r="E90" s="70"/>
      <c r="F90" s="70"/>
      <c r="G90" s="71"/>
      <c r="H90" s="72"/>
      <c r="I90" s="72"/>
      <c r="J90" s="72"/>
      <c r="K90" s="73"/>
      <c r="L90" s="74"/>
      <c r="M90" s="70"/>
      <c r="N90" s="71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</row>
    <row r="91" spans="1:38" x14ac:dyDescent="0.25">
      <c r="A91" s="67"/>
      <c r="B91" s="76" t="s">
        <v>140</v>
      </c>
      <c r="C91" s="77" t="s">
        <v>57</v>
      </c>
      <c r="D91" s="77" t="s">
        <v>58</v>
      </c>
      <c r="E91" s="77" t="s">
        <v>59</v>
      </c>
      <c r="F91" s="78" t="s">
        <v>11</v>
      </c>
      <c r="G91" s="71"/>
      <c r="H91" s="72"/>
      <c r="I91" s="72"/>
      <c r="J91" s="72"/>
      <c r="K91" s="73"/>
      <c r="L91" s="74"/>
      <c r="M91" s="70"/>
      <c r="N91" s="71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</row>
    <row r="92" spans="1:38" x14ac:dyDescent="0.25">
      <c r="A92" s="67"/>
      <c r="B92" s="79" t="s">
        <v>141</v>
      </c>
      <c r="C92" s="80" t="s">
        <v>61</v>
      </c>
      <c r="D92" s="80" t="s">
        <v>142</v>
      </c>
      <c r="E92" s="80" t="s">
        <v>143</v>
      </c>
      <c r="F92" s="81">
        <f t="shared" ref="F92:F97" si="26">+D92+E92</f>
        <v>2500</v>
      </c>
      <c r="G92" s="71"/>
      <c r="H92" s="72"/>
      <c r="I92" s="72"/>
      <c r="J92" s="72"/>
      <c r="K92" s="73"/>
      <c r="L92" s="74"/>
      <c r="M92" s="70"/>
      <c r="N92" s="71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</row>
    <row r="93" spans="1:38" x14ac:dyDescent="0.25">
      <c r="A93" s="67"/>
      <c r="B93" s="79" t="s">
        <v>144</v>
      </c>
      <c r="C93" s="80" t="s">
        <v>75</v>
      </c>
      <c r="D93" s="80" t="s">
        <v>127</v>
      </c>
      <c r="E93" s="80" t="s">
        <v>126</v>
      </c>
      <c r="F93" s="81">
        <f t="shared" si="26"/>
        <v>2500</v>
      </c>
      <c r="G93" s="71"/>
      <c r="H93" s="72"/>
      <c r="I93" s="72"/>
      <c r="J93" s="72"/>
      <c r="K93" s="73"/>
      <c r="L93" s="74"/>
      <c r="M93" s="70"/>
      <c r="N93" s="71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</row>
    <row r="94" spans="1:38" x14ac:dyDescent="0.25">
      <c r="A94" s="67"/>
      <c r="B94" s="79" t="s">
        <v>145</v>
      </c>
      <c r="C94" s="80" t="s">
        <v>64</v>
      </c>
      <c r="D94" s="80" t="s">
        <v>81</v>
      </c>
      <c r="E94" s="80" t="s">
        <v>80</v>
      </c>
      <c r="F94" s="81">
        <f t="shared" si="26"/>
        <v>2500</v>
      </c>
      <c r="G94" s="71"/>
      <c r="H94" s="72"/>
      <c r="I94" s="72"/>
      <c r="J94" s="72"/>
      <c r="K94" s="73"/>
      <c r="L94" s="74"/>
      <c r="M94" s="70"/>
      <c r="N94" s="71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</row>
    <row r="95" spans="1:38" x14ac:dyDescent="0.25">
      <c r="A95" s="67"/>
      <c r="B95" s="79" t="s">
        <v>146</v>
      </c>
      <c r="C95" s="80" t="s">
        <v>75</v>
      </c>
      <c r="D95" s="80" t="s">
        <v>72</v>
      </c>
      <c r="E95" s="80" t="s">
        <v>71</v>
      </c>
      <c r="F95" s="81">
        <f t="shared" si="26"/>
        <v>2500</v>
      </c>
      <c r="G95" s="71"/>
      <c r="H95" s="72"/>
      <c r="I95" s="72"/>
      <c r="J95" s="72"/>
      <c r="K95" s="73"/>
      <c r="L95" s="74"/>
      <c r="M95" s="70"/>
      <c r="N95" s="71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</row>
    <row r="96" spans="1:38" x14ac:dyDescent="0.25">
      <c r="A96" s="67"/>
      <c r="B96" s="79" t="s">
        <v>147</v>
      </c>
      <c r="C96" s="80" t="s">
        <v>61</v>
      </c>
      <c r="D96" s="80" t="s">
        <v>62</v>
      </c>
      <c r="E96" s="80" t="s">
        <v>62</v>
      </c>
      <c r="F96" s="81">
        <f t="shared" si="26"/>
        <v>2500</v>
      </c>
      <c r="G96" s="71"/>
      <c r="H96" s="72"/>
      <c r="I96" s="72"/>
      <c r="J96" s="72"/>
      <c r="K96" s="73"/>
      <c r="L96" s="74"/>
      <c r="M96" s="70"/>
      <c r="N96" s="71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</row>
    <row r="97" spans="1:38" x14ac:dyDescent="0.25">
      <c r="A97" s="67"/>
      <c r="B97" s="79" t="s">
        <v>148</v>
      </c>
      <c r="C97" s="80" t="s">
        <v>61</v>
      </c>
      <c r="D97" s="80" t="s">
        <v>86</v>
      </c>
      <c r="E97" s="80" t="s">
        <v>87</v>
      </c>
      <c r="F97" s="81">
        <f t="shared" si="26"/>
        <v>2500</v>
      </c>
      <c r="G97" s="71"/>
      <c r="H97" s="72"/>
      <c r="I97" s="72"/>
      <c r="J97" s="72"/>
      <c r="K97" s="73"/>
      <c r="L97" s="74"/>
      <c r="M97" s="70"/>
      <c r="N97" s="71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</row>
    <row r="98" spans="1:38" x14ac:dyDescent="0.25">
      <c r="A98" s="67"/>
      <c r="B98" s="68" t="s">
        <v>149</v>
      </c>
      <c r="C98" s="67"/>
      <c r="D98" s="69"/>
      <c r="E98" s="70"/>
      <c r="F98" s="70"/>
      <c r="G98" s="71"/>
      <c r="H98" s="72"/>
      <c r="I98" s="72"/>
      <c r="J98" s="72"/>
      <c r="K98" s="73"/>
      <c r="L98" s="74"/>
      <c r="M98" s="70"/>
      <c r="N98" s="71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  <c r="AJ98" s="75"/>
      <c r="AK98" s="75"/>
      <c r="AL98" s="75"/>
    </row>
    <row r="99" spans="1:38" x14ac:dyDescent="0.25">
      <c r="A99" s="67"/>
      <c r="B99" s="76" t="s">
        <v>150</v>
      </c>
      <c r="C99" s="77" t="s">
        <v>57</v>
      </c>
      <c r="D99" s="77" t="s">
        <v>58</v>
      </c>
      <c r="E99" s="77" t="s">
        <v>59</v>
      </c>
      <c r="F99" s="78" t="s">
        <v>11</v>
      </c>
      <c r="G99" s="71"/>
      <c r="H99" s="72"/>
      <c r="I99" s="72"/>
      <c r="J99" s="72"/>
      <c r="K99" s="73"/>
      <c r="L99" s="74"/>
      <c r="M99" s="70"/>
      <c r="N99" s="71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</row>
    <row r="100" spans="1:38" x14ac:dyDescent="0.25">
      <c r="A100" s="67"/>
      <c r="B100" s="79" t="s">
        <v>151</v>
      </c>
      <c r="C100" s="80" t="s">
        <v>61</v>
      </c>
      <c r="D100" s="80" t="s">
        <v>62</v>
      </c>
      <c r="E100" s="80" t="s">
        <v>62</v>
      </c>
      <c r="F100" s="81">
        <f t="shared" ref="F100:F105" si="27">+D100+E100</f>
        <v>2500</v>
      </c>
      <c r="G100" s="71"/>
      <c r="H100" s="72"/>
      <c r="I100" s="72"/>
      <c r="J100" s="72"/>
      <c r="K100" s="73"/>
      <c r="L100" s="74"/>
      <c r="M100" s="70"/>
      <c r="N100" s="71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</row>
    <row r="101" spans="1:38" x14ac:dyDescent="0.25">
      <c r="A101" s="67"/>
      <c r="B101" s="79" t="s">
        <v>152</v>
      </c>
      <c r="C101" s="80" t="s">
        <v>75</v>
      </c>
      <c r="D101" s="80" t="s">
        <v>90</v>
      </c>
      <c r="E101" s="80" t="s">
        <v>89</v>
      </c>
      <c r="F101" s="81">
        <f t="shared" si="27"/>
        <v>2500</v>
      </c>
      <c r="G101" s="71"/>
      <c r="H101" s="72"/>
      <c r="I101" s="72"/>
      <c r="J101" s="72"/>
      <c r="K101" s="73"/>
      <c r="L101" s="74"/>
      <c r="M101" s="70"/>
      <c r="N101" s="71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</row>
    <row r="102" spans="1:38" x14ac:dyDescent="0.25">
      <c r="A102" s="67"/>
      <c r="B102" s="79" t="s">
        <v>153</v>
      </c>
      <c r="C102" s="80" t="s">
        <v>64</v>
      </c>
      <c r="D102" s="80" t="s">
        <v>71</v>
      </c>
      <c r="E102" s="80" t="s">
        <v>72</v>
      </c>
      <c r="F102" s="81">
        <f t="shared" si="27"/>
        <v>2500</v>
      </c>
      <c r="G102" s="71"/>
      <c r="H102" s="72"/>
      <c r="I102" s="72"/>
      <c r="J102" s="72"/>
      <c r="K102" s="73"/>
      <c r="L102" s="74"/>
      <c r="M102" s="70"/>
      <c r="N102" s="71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  <c r="AJ102" s="75"/>
      <c r="AK102" s="75"/>
      <c r="AL102" s="75"/>
    </row>
    <row r="103" spans="1:38" x14ac:dyDescent="0.25">
      <c r="A103" s="67"/>
      <c r="B103" s="79" t="s">
        <v>154</v>
      </c>
      <c r="C103" s="80" t="s">
        <v>64</v>
      </c>
      <c r="D103" s="80" t="s">
        <v>155</v>
      </c>
      <c r="E103" s="80" t="s">
        <v>156</v>
      </c>
      <c r="F103" s="81">
        <f t="shared" si="27"/>
        <v>2500</v>
      </c>
      <c r="G103" s="71"/>
      <c r="H103" s="72"/>
      <c r="I103" s="72"/>
      <c r="J103" s="72"/>
      <c r="K103" s="73"/>
      <c r="L103" s="74"/>
      <c r="M103" s="70"/>
      <c r="N103" s="71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</row>
    <row r="104" spans="1:38" x14ac:dyDescent="0.25">
      <c r="A104" s="67"/>
      <c r="B104" s="79" t="s">
        <v>157</v>
      </c>
      <c r="C104" s="80" t="s">
        <v>75</v>
      </c>
      <c r="D104" s="80" t="s">
        <v>80</v>
      </c>
      <c r="E104" s="80" t="s">
        <v>81</v>
      </c>
      <c r="F104" s="81">
        <f t="shared" si="27"/>
        <v>2500</v>
      </c>
      <c r="G104" s="71"/>
      <c r="H104" s="72"/>
      <c r="I104" s="72"/>
      <c r="J104" s="72"/>
      <c r="K104" s="73"/>
      <c r="L104" s="74"/>
      <c r="M104" s="70"/>
      <c r="N104" s="71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</row>
    <row r="105" spans="1:38" x14ac:dyDescent="0.25">
      <c r="A105" s="67"/>
      <c r="B105" s="79" t="s">
        <v>158</v>
      </c>
      <c r="C105" s="80" t="s">
        <v>61</v>
      </c>
      <c r="D105" s="80" t="s">
        <v>62</v>
      </c>
      <c r="E105" s="80" t="s">
        <v>62</v>
      </c>
      <c r="F105" s="81">
        <f t="shared" si="27"/>
        <v>2500</v>
      </c>
      <c r="G105" s="71"/>
      <c r="H105" s="72"/>
      <c r="I105" s="72"/>
      <c r="J105" s="72"/>
      <c r="K105" s="73"/>
      <c r="L105" s="74"/>
      <c r="M105" s="70"/>
      <c r="N105" s="71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</row>
    <row r="106" spans="1:38" x14ac:dyDescent="0.25">
      <c r="A106" s="67"/>
      <c r="B106" s="68" t="s">
        <v>159</v>
      </c>
      <c r="C106" s="67"/>
      <c r="D106" s="69"/>
      <c r="E106" s="70"/>
      <c r="F106" s="70"/>
      <c r="G106" s="71"/>
      <c r="H106" s="72"/>
      <c r="I106" s="72"/>
      <c r="J106" s="72"/>
      <c r="K106" s="73"/>
      <c r="L106" s="74"/>
      <c r="M106" s="70"/>
      <c r="N106" s="71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  <c r="AJ106" s="75"/>
      <c r="AK106" s="75"/>
      <c r="AL106" s="75"/>
    </row>
    <row r="107" spans="1:38" x14ac:dyDescent="0.25">
      <c r="A107" s="67"/>
      <c r="B107" s="82" t="s">
        <v>160</v>
      </c>
      <c r="C107" s="83" t="s">
        <v>57</v>
      </c>
      <c r="D107" s="83" t="s">
        <v>58</v>
      </c>
      <c r="E107" s="83" t="s">
        <v>59</v>
      </c>
      <c r="F107" s="84" t="s">
        <v>11</v>
      </c>
      <c r="G107" s="71"/>
      <c r="H107" s="72"/>
      <c r="I107" s="72"/>
      <c r="J107" s="72"/>
      <c r="K107" s="73"/>
      <c r="L107" s="74"/>
      <c r="M107" s="70"/>
      <c r="N107" s="71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</row>
    <row r="108" spans="1:38" x14ac:dyDescent="0.25">
      <c r="A108" s="67"/>
      <c r="B108" s="68" t="s">
        <v>161</v>
      </c>
      <c r="C108" s="67"/>
      <c r="D108" s="69"/>
      <c r="E108" s="70"/>
      <c r="F108" s="70"/>
      <c r="G108" s="71"/>
      <c r="H108" s="72"/>
      <c r="I108" s="72"/>
      <c r="J108" s="72"/>
      <c r="K108" s="73"/>
      <c r="L108" s="74"/>
      <c r="M108" s="70"/>
      <c r="N108" s="71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</row>
    <row r="109" spans="1:38" x14ac:dyDescent="0.25">
      <c r="A109" s="67"/>
      <c r="B109" s="68" t="s">
        <v>162</v>
      </c>
      <c r="C109" s="67"/>
      <c r="D109" s="69"/>
      <c r="E109" s="70"/>
      <c r="F109" s="70"/>
      <c r="G109" s="71"/>
      <c r="H109" s="72"/>
      <c r="I109" s="72"/>
      <c r="J109" s="72"/>
      <c r="K109" s="73"/>
      <c r="L109" s="74"/>
      <c r="M109" s="70"/>
      <c r="N109" s="71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</row>
    <row r="110" spans="1:38" x14ac:dyDescent="0.25">
      <c r="A110" s="67"/>
      <c r="B110" s="76" t="s">
        <v>163</v>
      </c>
      <c r="C110" s="77" t="s">
        <v>57</v>
      </c>
      <c r="D110" s="77" t="s">
        <v>58</v>
      </c>
      <c r="E110" s="77" t="s">
        <v>59</v>
      </c>
      <c r="F110" s="78" t="s">
        <v>11</v>
      </c>
      <c r="G110" s="71"/>
      <c r="H110" s="72"/>
      <c r="I110" s="72"/>
      <c r="J110" s="72"/>
      <c r="K110" s="73"/>
      <c r="L110" s="74"/>
      <c r="M110" s="70"/>
      <c r="N110" s="71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</row>
    <row r="111" spans="1:38" x14ac:dyDescent="0.25">
      <c r="A111" s="67"/>
      <c r="B111" s="79" t="s">
        <v>164</v>
      </c>
      <c r="C111" s="80" t="s">
        <v>75</v>
      </c>
      <c r="D111" s="80" t="s">
        <v>80</v>
      </c>
      <c r="E111" s="80" t="s">
        <v>81</v>
      </c>
      <c r="F111" s="81">
        <f t="shared" ref="F111:F118" si="28">+D111+E111</f>
        <v>2500</v>
      </c>
      <c r="G111" s="71"/>
      <c r="H111" s="72"/>
      <c r="I111" s="72"/>
      <c r="J111" s="72"/>
      <c r="K111" s="73"/>
      <c r="L111" s="74"/>
      <c r="M111" s="70"/>
      <c r="N111" s="71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</row>
    <row r="112" spans="1:38" x14ac:dyDescent="0.25">
      <c r="A112" s="67"/>
      <c r="B112" s="79" t="s">
        <v>165</v>
      </c>
      <c r="C112" s="80" t="s">
        <v>75</v>
      </c>
      <c r="D112" s="80" t="s">
        <v>80</v>
      </c>
      <c r="E112" s="80" t="s">
        <v>81</v>
      </c>
      <c r="F112" s="81">
        <f t="shared" si="28"/>
        <v>2500</v>
      </c>
      <c r="G112" s="71"/>
      <c r="H112" s="72"/>
      <c r="I112" s="72"/>
      <c r="J112" s="72"/>
      <c r="K112" s="73"/>
      <c r="L112" s="74"/>
      <c r="M112" s="70"/>
      <c r="N112" s="71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</row>
    <row r="113" spans="1:38" x14ac:dyDescent="0.25">
      <c r="A113" s="67"/>
      <c r="B113" s="79" t="s">
        <v>166</v>
      </c>
      <c r="C113" s="80" t="s">
        <v>61</v>
      </c>
      <c r="D113" s="80" t="s">
        <v>86</v>
      </c>
      <c r="E113" s="80" t="s">
        <v>87</v>
      </c>
      <c r="F113" s="81">
        <f t="shared" si="28"/>
        <v>2500</v>
      </c>
      <c r="G113" s="71"/>
      <c r="H113" s="72"/>
      <c r="I113" s="72"/>
      <c r="J113" s="72"/>
      <c r="K113" s="73"/>
      <c r="L113" s="74"/>
      <c r="M113" s="70"/>
      <c r="N113" s="71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</row>
    <row r="114" spans="1:38" x14ac:dyDescent="0.25">
      <c r="A114" s="67"/>
      <c r="B114" s="79" t="s">
        <v>167</v>
      </c>
      <c r="C114" s="80" t="s">
        <v>61</v>
      </c>
      <c r="D114" s="80" t="s">
        <v>87</v>
      </c>
      <c r="E114" s="80" t="s">
        <v>86</v>
      </c>
      <c r="F114" s="81">
        <f t="shared" si="28"/>
        <v>2500</v>
      </c>
      <c r="G114" s="71"/>
      <c r="H114" s="72"/>
      <c r="I114" s="72"/>
      <c r="J114" s="72"/>
      <c r="K114" s="73"/>
      <c r="L114" s="74"/>
      <c r="M114" s="70"/>
      <c r="N114" s="71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</row>
    <row r="115" spans="1:38" x14ac:dyDescent="0.25">
      <c r="A115" s="67"/>
      <c r="B115" s="79" t="s">
        <v>168</v>
      </c>
      <c r="C115" s="80" t="s">
        <v>61</v>
      </c>
      <c r="D115" s="80" t="s">
        <v>62</v>
      </c>
      <c r="E115" s="80" t="s">
        <v>62</v>
      </c>
      <c r="F115" s="81">
        <f t="shared" si="28"/>
        <v>2500</v>
      </c>
      <c r="G115" s="71"/>
      <c r="H115" s="72"/>
      <c r="I115" s="72"/>
      <c r="J115" s="72"/>
      <c r="K115" s="73"/>
      <c r="L115" s="74"/>
      <c r="M115" s="70"/>
      <c r="N115" s="71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</row>
    <row r="116" spans="1:38" x14ac:dyDescent="0.25">
      <c r="A116" s="67"/>
      <c r="B116" s="79" t="s">
        <v>169</v>
      </c>
      <c r="C116" s="80" t="s">
        <v>75</v>
      </c>
      <c r="D116" s="80" t="s">
        <v>80</v>
      </c>
      <c r="E116" s="80" t="s">
        <v>81</v>
      </c>
      <c r="F116" s="81">
        <f t="shared" si="28"/>
        <v>2500</v>
      </c>
      <c r="G116" s="71"/>
      <c r="H116" s="72"/>
      <c r="I116" s="72"/>
      <c r="J116" s="72"/>
      <c r="K116" s="73"/>
      <c r="L116" s="74"/>
      <c r="M116" s="70"/>
      <c r="N116" s="71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</row>
    <row r="117" spans="1:38" x14ac:dyDescent="0.25">
      <c r="A117" s="67"/>
      <c r="B117" s="79" t="s">
        <v>170</v>
      </c>
      <c r="C117" s="80" t="s">
        <v>64</v>
      </c>
      <c r="D117" s="80" t="s">
        <v>65</v>
      </c>
      <c r="E117" s="80" t="s">
        <v>66</v>
      </c>
      <c r="F117" s="81">
        <f t="shared" si="28"/>
        <v>2500</v>
      </c>
      <c r="G117" s="71"/>
      <c r="H117" s="72"/>
      <c r="I117" s="72"/>
      <c r="J117" s="72"/>
      <c r="K117" s="73"/>
      <c r="L117" s="74"/>
      <c r="M117" s="70"/>
      <c r="N117" s="71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</row>
    <row r="118" spans="1:38" x14ac:dyDescent="0.25">
      <c r="A118" s="67"/>
      <c r="B118" s="79" t="s">
        <v>171</v>
      </c>
      <c r="C118" s="80" t="s">
        <v>64</v>
      </c>
      <c r="D118" s="80" t="s">
        <v>89</v>
      </c>
      <c r="E118" s="80" t="s">
        <v>90</v>
      </c>
      <c r="F118" s="81">
        <f t="shared" si="28"/>
        <v>2500</v>
      </c>
      <c r="G118" s="71"/>
      <c r="H118" s="72"/>
      <c r="I118" s="72"/>
      <c r="J118" s="72"/>
      <c r="K118" s="73"/>
      <c r="L118" s="74"/>
      <c r="M118" s="70"/>
      <c r="N118" s="71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</row>
    <row r="119" spans="1:38" x14ac:dyDescent="0.25">
      <c r="A119" s="67"/>
      <c r="B119" s="76" t="s">
        <v>172</v>
      </c>
      <c r="C119" s="77" t="s">
        <v>57</v>
      </c>
      <c r="D119" s="77" t="s">
        <v>58</v>
      </c>
      <c r="E119" s="77" t="s">
        <v>59</v>
      </c>
      <c r="F119" s="78" t="s">
        <v>11</v>
      </c>
      <c r="G119" s="71"/>
      <c r="H119" s="72"/>
      <c r="I119" s="72"/>
      <c r="J119" s="72"/>
      <c r="K119" s="73"/>
      <c r="L119" s="74"/>
      <c r="M119" s="70"/>
      <c r="N119" s="71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</row>
    <row r="120" spans="1:38" x14ac:dyDescent="0.25">
      <c r="A120" s="67"/>
      <c r="B120" s="79" t="s">
        <v>173</v>
      </c>
      <c r="C120" s="80" t="s">
        <v>61</v>
      </c>
      <c r="D120" s="80" t="s">
        <v>86</v>
      </c>
      <c r="E120" s="80" t="s">
        <v>87</v>
      </c>
      <c r="F120" s="81">
        <f t="shared" ref="F120:F122" si="29">+D120+E120</f>
        <v>2500</v>
      </c>
      <c r="G120" s="71"/>
      <c r="H120" s="72"/>
      <c r="I120" s="72"/>
      <c r="J120" s="72"/>
      <c r="K120" s="73"/>
      <c r="L120" s="74"/>
      <c r="M120" s="70"/>
      <c r="N120" s="71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</row>
    <row r="121" spans="1:38" x14ac:dyDescent="0.25">
      <c r="A121" s="67"/>
      <c r="B121" s="79" t="s">
        <v>174</v>
      </c>
      <c r="C121" s="80" t="s">
        <v>61</v>
      </c>
      <c r="D121" s="80" t="s">
        <v>68</v>
      </c>
      <c r="E121" s="80" t="s">
        <v>69</v>
      </c>
      <c r="F121" s="81">
        <f t="shared" si="29"/>
        <v>2500</v>
      </c>
      <c r="G121" s="71"/>
      <c r="H121" s="72"/>
      <c r="I121" s="72"/>
      <c r="J121" s="72"/>
      <c r="K121" s="73"/>
      <c r="L121" s="74"/>
      <c r="M121" s="70"/>
      <c r="N121" s="71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</row>
    <row r="122" spans="1:38" x14ac:dyDescent="0.25">
      <c r="A122" s="67"/>
      <c r="B122" s="79" t="s">
        <v>175</v>
      </c>
      <c r="C122" s="80" t="s">
        <v>75</v>
      </c>
      <c r="D122" s="80" t="s">
        <v>90</v>
      </c>
      <c r="E122" s="80" t="s">
        <v>89</v>
      </c>
      <c r="F122" s="81">
        <f t="shared" si="29"/>
        <v>2500</v>
      </c>
      <c r="G122" s="71"/>
      <c r="H122" s="72"/>
      <c r="I122" s="72"/>
      <c r="J122" s="72"/>
      <c r="K122" s="73"/>
      <c r="L122" s="74"/>
      <c r="M122" s="70"/>
      <c r="N122" s="71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</row>
    <row r="123" spans="1:38" x14ac:dyDescent="0.25">
      <c r="A123" s="67"/>
      <c r="B123" s="68" t="s">
        <v>176</v>
      </c>
      <c r="C123" s="67"/>
      <c r="D123" s="69"/>
      <c r="E123" s="70"/>
      <c r="F123" s="70"/>
      <c r="G123" s="71"/>
      <c r="H123" s="72"/>
      <c r="I123" s="72"/>
      <c r="J123" s="72"/>
      <c r="K123" s="73"/>
      <c r="L123" s="74"/>
      <c r="M123" s="70"/>
      <c r="N123" s="71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</row>
    <row r="124" spans="1:38" x14ac:dyDescent="0.25">
      <c r="A124" s="67"/>
      <c r="B124" s="76" t="s">
        <v>177</v>
      </c>
      <c r="C124" s="77" t="s">
        <v>57</v>
      </c>
      <c r="D124" s="77" t="s">
        <v>58</v>
      </c>
      <c r="E124" s="77" t="s">
        <v>59</v>
      </c>
      <c r="F124" s="78" t="s">
        <v>11</v>
      </c>
      <c r="G124" s="71"/>
      <c r="H124" s="72"/>
      <c r="I124" s="72"/>
      <c r="J124" s="72"/>
      <c r="K124" s="73"/>
      <c r="L124" s="74"/>
      <c r="M124" s="70"/>
      <c r="N124" s="71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</row>
    <row r="125" spans="1:38" x14ac:dyDescent="0.25">
      <c r="A125" s="67"/>
      <c r="B125" s="79" t="s">
        <v>178</v>
      </c>
      <c r="C125" s="80" t="s">
        <v>61</v>
      </c>
      <c r="D125" s="80" t="s">
        <v>62</v>
      </c>
      <c r="E125" s="80" t="s">
        <v>62</v>
      </c>
      <c r="F125" s="81">
        <f t="shared" ref="F125:F132" si="30">+D125+E125</f>
        <v>2500</v>
      </c>
      <c r="G125" s="71"/>
      <c r="H125" s="72"/>
      <c r="I125" s="72"/>
      <c r="J125" s="72"/>
      <c r="K125" s="73"/>
      <c r="L125" s="74"/>
      <c r="M125" s="70"/>
      <c r="N125" s="71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</row>
    <row r="126" spans="1:38" x14ac:dyDescent="0.25">
      <c r="A126" s="67"/>
      <c r="B126" s="79" t="s">
        <v>179</v>
      </c>
      <c r="C126" s="80" t="s">
        <v>61</v>
      </c>
      <c r="D126" s="80" t="s">
        <v>69</v>
      </c>
      <c r="E126" s="80" t="s">
        <v>68</v>
      </c>
      <c r="F126" s="81">
        <f t="shared" si="30"/>
        <v>2500</v>
      </c>
      <c r="G126" s="71"/>
      <c r="H126" s="72"/>
      <c r="I126" s="72"/>
      <c r="J126" s="72"/>
      <c r="K126" s="73"/>
      <c r="L126" s="74"/>
      <c r="M126" s="70"/>
      <c r="N126" s="71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</row>
    <row r="127" spans="1:38" x14ac:dyDescent="0.25">
      <c r="A127" s="67"/>
      <c r="B127" s="79" t="s">
        <v>180</v>
      </c>
      <c r="C127" s="80" t="s">
        <v>61</v>
      </c>
      <c r="D127" s="80" t="s">
        <v>87</v>
      </c>
      <c r="E127" s="80" t="s">
        <v>86</v>
      </c>
      <c r="F127" s="81">
        <f t="shared" si="30"/>
        <v>2500</v>
      </c>
      <c r="G127" s="71"/>
      <c r="H127" s="72"/>
      <c r="I127" s="72"/>
      <c r="J127" s="72"/>
      <c r="K127" s="73"/>
      <c r="L127" s="74"/>
      <c r="M127" s="70"/>
      <c r="N127" s="71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</row>
    <row r="128" spans="1:38" x14ac:dyDescent="0.25">
      <c r="A128" s="67"/>
      <c r="B128" s="79" t="s">
        <v>181</v>
      </c>
      <c r="C128" s="80" t="s">
        <v>61</v>
      </c>
      <c r="D128" s="80" t="s">
        <v>62</v>
      </c>
      <c r="E128" s="80" t="s">
        <v>62</v>
      </c>
      <c r="F128" s="81">
        <f t="shared" si="30"/>
        <v>2500</v>
      </c>
      <c r="G128" s="71"/>
      <c r="H128" s="72"/>
      <c r="I128" s="72"/>
      <c r="J128" s="72"/>
      <c r="K128" s="73"/>
      <c r="L128" s="74"/>
      <c r="M128" s="70"/>
      <c r="N128" s="71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</row>
    <row r="129" spans="1:38" x14ac:dyDescent="0.25">
      <c r="A129" s="67"/>
      <c r="B129" s="79" t="s">
        <v>182</v>
      </c>
      <c r="C129" s="80" t="s">
        <v>61</v>
      </c>
      <c r="D129" s="80" t="s">
        <v>69</v>
      </c>
      <c r="E129" s="80" t="s">
        <v>68</v>
      </c>
      <c r="F129" s="81">
        <f t="shared" si="30"/>
        <v>2500</v>
      </c>
      <c r="G129" s="71"/>
      <c r="H129" s="72"/>
      <c r="I129" s="72"/>
      <c r="J129" s="72"/>
      <c r="K129" s="73"/>
      <c r="L129" s="74"/>
      <c r="M129" s="70"/>
      <c r="N129" s="71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</row>
    <row r="130" spans="1:38" x14ac:dyDescent="0.25">
      <c r="A130" s="67"/>
      <c r="B130" s="79" t="s">
        <v>183</v>
      </c>
      <c r="C130" s="80" t="s">
        <v>75</v>
      </c>
      <c r="D130" s="80" t="s">
        <v>66</v>
      </c>
      <c r="E130" s="80" t="s">
        <v>65</v>
      </c>
      <c r="F130" s="81">
        <f t="shared" si="30"/>
        <v>2500</v>
      </c>
      <c r="G130" s="71"/>
      <c r="H130" s="72"/>
      <c r="I130" s="72"/>
      <c r="J130" s="72"/>
      <c r="K130" s="73"/>
      <c r="L130" s="74"/>
      <c r="M130" s="70"/>
      <c r="N130" s="71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</row>
    <row r="131" spans="1:38" x14ac:dyDescent="0.25">
      <c r="A131" s="67"/>
      <c r="B131" s="79" t="s">
        <v>184</v>
      </c>
      <c r="C131" s="80" t="s">
        <v>64</v>
      </c>
      <c r="D131" s="80" t="s">
        <v>89</v>
      </c>
      <c r="E131" s="80" t="s">
        <v>90</v>
      </c>
      <c r="F131" s="81">
        <f t="shared" si="30"/>
        <v>2500</v>
      </c>
      <c r="G131" s="71"/>
      <c r="H131" s="72"/>
      <c r="I131" s="72"/>
      <c r="J131" s="72"/>
      <c r="K131" s="73"/>
      <c r="L131" s="74"/>
      <c r="M131" s="70"/>
      <c r="N131" s="71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</row>
    <row r="132" spans="1:38" x14ac:dyDescent="0.25">
      <c r="A132" s="67"/>
      <c r="B132" s="79" t="s">
        <v>185</v>
      </c>
      <c r="C132" s="80" t="s">
        <v>75</v>
      </c>
      <c r="D132" s="80" t="s">
        <v>90</v>
      </c>
      <c r="E132" s="80" t="s">
        <v>89</v>
      </c>
      <c r="F132" s="81">
        <f t="shared" si="30"/>
        <v>2500</v>
      </c>
      <c r="G132" s="71"/>
      <c r="H132" s="72"/>
      <c r="I132" s="72"/>
      <c r="J132" s="72"/>
      <c r="K132" s="73"/>
      <c r="L132" s="74"/>
      <c r="M132" s="70"/>
      <c r="N132" s="71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</row>
    <row r="133" spans="1:38" x14ac:dyDescent="0.25">
      <c r="A133" s="67"/>
      <c r="B133" s="76" t="s">
        <v>186</v>
      </c>
      <c r="C133" s="77" t="s">
        <v>57</v>
      </c>
      <c r="D133" s="77" t="s">
        <v>58</v>
      </c>
      <c r="E133" s="77" t="s">
        <v>59</v>
      </c>
      <c r="F133" s="78" t="s">
        <v>11</v>
      </c>
      <c r="G133" s="71"/>
      <c r="H133" s="72"/>
      <c r="I133" s="72"/>
      <c r="J133" s="72"/>
      <c r="K133" s="73"/>
      <c r="L133" s="74"/>
      <c r="M133" s="70"/>
      <c r="N133" s="71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</row>
    <row r="134" spans="1:38" x14ac:dyDescent="0.25">
      <c r="A134" s="67"/>
      <c r="B134" s="79" t="s">
        <v>187</v>
      </c>
      <c r="C134" s="80" t="s">
        <v>75</v>
      </c>
      <c r="D134" s="80" t="s">
        <v>127</v>
      </c>
      <c r="E134" s="80" t="s">
        <v>126</v>
      </c>
      <c r="F134" s="81">
        <f t="shared" ref="F134:F135" si="31">+D134+E134</f>
        <v>2500</v>
      </c>
      <c r="G134" s="71"/>
      <c r="H134" s="72"/>
      <c r="I134" s="72"/>
      <c r="J134" s="72"/>
      <c r="K134" s="73"/>
      <c r="L134" s="74"/>
      <c r="M134" s="70"/>
      <c r="N134" s="71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</row>
    <row r="135" spans="1:38" x14ac:dyDescent="0.25">
      <c r="A135" s="67"/>
      <c r="B135" s="79" t="s">
        <v>188</v>
      </c>
      <c r="C135" s="80" t="s">
        <v>61</v>
      </c>
      <c r="D135" s="80" t="s">
        <v>68</v>
      </c>
      <c r="E135" s="80" t="s">
        <v>69</v>
      </c>
      <c r="F135" s="81">
        <f t="shared" si="31"/>
        <v>2500</v>
      </c>
      <c r="G135" s="71"/>
      <c r="H135" s="72"/>
      <c r="I135" s="72"/>
      <c r="J135" s="72"/>
      <c r="K135" s="73"/>
      <c r="L135" s="74"/>
      <c r="M135" s="70"/>
      <c r="N135" s="71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</row>
    <row r="136" spans="1:38" x14ac:dyDescent="0.25">
      <c r="A136" s="67"/>
      <c r="B136" s="85" t="s">
        <v>189</v>
      </c>
      <c r="C136" s="80"/>
      <c r="D136" s="80"/>
      <c r="E136" s="80"/>
      <c r="F136" s="81"/>
      <c r="G136" s="71"/>
      <c r="H136" s="72"/>
      <c r="I136" s="72"/>
      <c r="J136" s="72"/>
      <c r="K136" s="73"/>
      <c r="L136" s="74"/>
      <c r="M136" s="70"/>
      <c r="N136" s="71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</row>
    <row r="137" spans="1:38" x14ac:dyDescent="0.25">
      <c r="A137" s="67"/>
      <c r="B137" s="76" t="s">
        <v>190</v>
      </c>
      <c r="C137" s="77" t="s">
        <v>57</v>
      </c>
      <c r="D137" s="77" t="s">
        <v>58</v>
      </c>
      <c r="E137" s="77" t="s">
        <v>59</v>
      </c>
      <c r="F137" s="78" t="s">
        <v>11</v>
      </c>
      <c r="G137" s="71"/>
      <c r="H137" s="72"/>
      <c r="I137" s="72"/>
      <c r="J137" s="72"/>
      <c r="K137" s="73"/>
      <c r="L137" s="74"/>
      <c r="M137" s="70"/>
      <c r="N137" s="71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</row>
    <row r="138" spans="1:38" x14ac:dyDescent="0.25">
      <c r="A138" s="67"/>
      <c r="B138" s="79" t="s">
        <v>191</v>
      </c>
      <c r="C138" s="80" t="s">
        <v>75</v>
      </c>
      <c r="D138" s="80" t="s">
        <v>90</v>
      </c>
      <c r="E138" s="80" t="s">
        <v>89</v>
      </c>
      <c r="F138" s="81">
        <f t="shared" ref="F138:F144" si="32">+D138+E138</f>
        <v>2500</v>
      </c>
      <c r="G138" s="71"/>
      <c r="H138" s="72"/>
      <c r="I138" s="72"/>
      <c r="J138" s="72"/>
      <c r="K138" s="73"/>
      <c r="L138" s="74"/>
      <c r="M138" s="70"/>
      <c r="N138" s="71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</row>
    <row r="139" spans="1:38" x14ac:dyDescent="0.25">
      <c r="A139" s="67"/>
      <c r="B139" s="79" t="s">
        <v>192</v>
      </c>
      <c r="C139" s="80" t="s">
        <v>61</v>
      </c>
      <c r="D139" s="80" t="s">
        <v>69</v>
      </c>
      <c r="E139" s="80" t="s">
        <v>68</v>
      </c>
      <c r="F139" s="81">
        <f t="shared" si="32"/>
        <v>2500</v>
      </c>
      <c r="G139" s="71"/>
      <c r="H139" s="72"/>
      <c r="I139" s="72"/>
      <c r="J139" s="72"/>
      <c r="K139" s="73"/>
      <c r="L139" s="74"/>
      <c r="M139" s="70"/>
      <c r="N139" s="71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</row>
    <row r="140" spans="1:38" x14ac:dyDescent="0.25">
      <c r="A140" s="67"/>
      <c r="B140" s="79" t="s">
        <v>193</v>
      </c>
      <c r="C140" s="80" t="s">
        <v>61</v>
      </c>
      <c r="D140" s="80" t="s">
        <v>68</v>
      </c>
      <c r="E140" s="80" t="s">
        <v>69</v>
      </c>
      <c r="F140" s="81">
        <f t="shared" si="32"/>
        <v>2500</v>
      </c>
      <c r="G140" s="71"/>
      <c r="H140" s="72"/>
      <c r="I140" s="72"/>
      <c r="J140" s="72"/>
      <c r="K140" s="73"/>
      <c r="L140" s="74"/>
      <c r="M140" s="70"/>
      <c r="N140" s="71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</row>
    <row r="141" spans="1:38" x14ac:dyDescent="0.25">
      <c r="A141" s="67"/>
      <c r="B141" s="79" t="s">
        <v>194</v>
      </c>
      <c r="C141" s="80" t="s">
        <v>61</v>
      </c>
      <c r="D141" s="80" t="s">
        <v>87</v>
      </c>
      <c r="E141" s="80" t="s">
        <v>86</v>
      </c>
      <c r="F141" s="81">
        <f t="shared" si="32"/>
        <v>2500</v>
      </c>
      <c r="G141" s="71"/>
      <c r="H141" s="72"/>
      <c r="I141" s="72"/>
      <c r="J141" s="72"/>
      <c r="K141" s="73"/>
      <c r="L141" s="74"/>
      <c r="M141" s="70"/>
      <c r="N141" s="71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</row>
    <row r="142" spans="1:38" x14ac:dyDescent="0.25">
      <c r="A142" s="67"/>
      <c r="B142" s="79" t="s">
        <v>195</v>
      </c>
      <c r="C142" s="80" t="s">
        <v>61</v>
      </c>
      <c r="D142" s="80" t="s">
        <v>69</v>
      </c>
      <c r="E142" s="80" t="s">
        <v>68</v>
      </c>
      <c r="F142" s="81">
        <f t="shared" si="32"/>
        <v>2500</v>
      </c>
      <c r="G142" s="71"/>
      <c r="H142" s="72"/>
      <c r="I142" s="72"/>
      <c r="J142" s="72"/>
      <c r="K142" s="73"/>
      <c r="L142" s="74"/>
      <c r="M142" s="70"/>
      <c r="N142" s="71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</row>
    <row r="143" spans="1:38" x14ac:dyDescent="0.25">
      <c r="A143" s="67"/>
      <c r="B143" s="79" t="s">
        <v>196</v>
      </c>
      <c r="C143" s="80" t="s">
        <v>64</v>
      </c>
      <c r="D143" s="80" t="s">
        <v>81</v>
      </c>
      <c r="E143" s="80" t="s">
        <v>80</v>
      </c>
      <c r="F143" s="81">
        <f t="shared" si="32"/>
        <v>2500</v>
      </c>
      <c r="G143" s="71"/>
      <c r="H143" s="72"/>
      <c r="I143" s="72"/>
      <c r="J143" s="72"/>
      <c r="K143" s="73"/>
      <c r="L143" s="74"/>
      <c r="M143" s="70"/>
      <c r="N143" s="71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</row>
    <row r="144" spans="1:38" x14ac:dyDescent="0.25">
      <c r="A144" s="67"/>
      <c r="B144" s="79" t="s">
        <v>197</v>
      </c>
      <c r="C144" s="80" t="s">
        <v>61</v>
      </c>
      <c r="D144" s="80" t="s">
        <v>62</v>
      </c>
      <c r="E144" s="80" t="s">
        <v>62</v>
      </c>
      <c r="F144" s="81">
        <f t="shared" si="32"/>
        <v>2500</v>
      </c>
      <c r="G144" s="71"/>
      <c r="H144" s="72"/>
      <c r="I144" s="72"/>
      <c r="J144" s="72"/>
      <c r="K144" s="73"/>
      <c r="L144" s="74"/>
      <c r="M144" s="70"/>
      <c r="N144" s="71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</row>
    <row r="145" spans="1:38" x14ac:dyDescent="0.25">
      <c r="A145" s="67"/>
      <c r="B145" s="76" t="s">
        <v>198</v>
      </c>
      <c r="C145" s="77" t="s">
        <v>57</v>
      </c>
      <c r="D145" s="77" t="s">
        <v>58</v>
      </c>
      <c r="E145" s="77" t="s">
        <v>59</v>
      </c>
      <c r="F145" s="78" t="s">
        <v>11</v>
      </c>
      <c r="G145" s="71"/>
      <c r="H145" s="72"/>
      <c r="I145" s="72"/>
      <c r="J145" s="72"/>
      <c r="K145" s="73"/>
      <c r="L145" s="74"/>
      <c r="M145" s="70"/>
      <c r="N145" s="71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</row>
    <row r="146" spans="1:38" x14ac:dyDescent="0.25">
      <c r="A146" s="67"/>
      <c r="B146" s="79" t="s">
        <v>199</v>
      </c>
      <c r="C146" s="80" t="s">
        <v>61</v>
      </c>
      <c r="D146" s="80" t="s">
        <v>62</v>
      </c>
      <c r="E146" s="80" t="s">
        <v>62</v>
      </c>
      <c r="F146" s="81">
        <f t="shared" ref="F146:F153" si="33">+D146+E146</f>
        <v>2500</v>
      </c>
      <c r="G146" s="71"/>
      <c r="H146" s="72"/>
      <c r="I146" s="72"/>
      <c r="J146" s="72"/>
      <c r="K146" s="73"/>
      <c r="L146" s="74"/>
      <c r="M146" s="70"/>
      <c r="N146" s="71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</row>
    <row r="147" spans="1:38" x14ac:dyDescent="0.25">
      <c r="A147" s="67"/>
      <c r="B147" s="79" t="s">
        <v>200</v>
      </c>
      <c r="C147" s="80" t="s">
        <v>64</v>
      </c>
      <c r="D147" s="80" t="s">
        <v>71</v>
      </c>
      <c r="E147" s="80" t="s">
        <v>72</v>
      </c>
      <c r="F147" s="81">
        <f t="shared" si="33"/>
        <v>2500</v>
      </c>
      <c r="G147" s="71"/>
      <c r="H147" s="72"/>
      <c r="I147" s="72"/>
      <c r="J147" s="72"/>
      <c r="K147" s="73"/>
      <c r="L147" s="74"/>
      <c r="M147" s="70"/>
      <c r="N147" s="71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</row>
    <row r="148" spans="1:38" x14ac:dyDescent="0.25">
      <c r="A148" s="67"/>
      <c r="B148" s="79" t="s">
        <v>201</v>
      </c>
      <c r="C148" s="80" t="s">
        <v>64</v>
      </c>
      <c r="D148" s="80" t="s">
        <v>71</v>
      </c>
      <c r="E148" s="80" t="s">
        <v>72</v>
      </c>
      <c r="F148" s="81">
        <f t="shared" si="33"/>
        <v>2500</v>
      </c>
      <c r="G148" s="71"/>
      <c r="H148" s="72"/>
      <c r="I148" s="72"/>
      <c r="J148" s="72"/>
      <c r="K148" s="73"/>
      <c r="L148" s="74"/>
      <c r="M148" s="70"/>
      <c r="N148" s="71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</row>
    <row r="149" spans="1:38" x14ac:dyDescent="0.25">
      <c r="A149" s="67"/>
      <c r="B149" s="79" t="s">
        <v>202</v>
      </c>
      <c r="C149" s="80" t="s">
        <v>61</v>
      </c>
      <c r="D149" s="80" t="s">
        <v>87</v>
      </c>
      <c r="E149" s="80" t="s">
        <v>86</v>
      </c>
      <c r="F149" s="81">
        <f t="shared" si="33"/>
        <v>2500</v>
      </c>
      <c r="G149" s="71"/>
      <c r="H149" s="72"/>
      <c r="I149" s="72"/>
      <c r="J149" s="72"/>
      <c r="K149" s="73"/>
      <c r="L149" s="74"/>
      <c r="M149" s="70"/>
      <c r="N149" s="71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</row>
    <row r="150" spans="1:38" x14ac:dyDescent="0.25">
      <c r="A150" s="67"/>
      <c r="B150" s="79" t="s">
        <v>203</v>
      </c>
      <c r="C150" s="80" t="s">
        <v>75</v>
      </c>
      <c r="D150" s="80" t="s">
        <v>80</v>
      </c>
      <c r="E150" s="80" t="s">
        <v>81</v>
      </c>
      <c r="F150" s="81">
        <f t="shared" si="33"/>
        <v>2500</v>
      </c>
      <c r="G150" s="71"/>
      <c r="H150" s="72"/>
      <c r="I150" s="72"/>
      <c r="J150" s="72"/>
      <c r="K150" s="73"/>
      <c r="L150" s="74"/>
      <c r="M150" s="70"/>
      <c r="N150" s="71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</row>
    <row r="151" spans="1:38" x14ac:dyDescent="0.25">
      <c r="A151" s="67"/>
      <c r="B151" s="79" t="s">
        <v>204</v>
      </c>
      <c r="C151" s="80" t="s">
        <v>61</v>
      </c>
      <c r="D151" s="80" t="s">
        <v>62</v>
      </c>
      <c r="E151" s="80" t="s">
        <v>62</v>
      </c>
      <c r="F151" s="81">
        <f t="shared" si="33"/>
        <v>2500</v>
      </c>
      <c r="G151" s="71"/>
      <c r="H151" s="72"/>
      <c r="I151" s="72"/>
      <c r="J151" s="72"/>
      <c r="K151" s="73"/>
      <c r="L151" s="74"/>
      <c r="M151" s="70"/>
      <c r="N151" s="71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</row>
    <row r="152" spans="1:38" x14ac:dyDescent="0.25">
      <c r="A152" s="67"/>
      <c r="B152" s="79" t="s">
        <v>205</v>
      </c>
      <c r="C152" s="80" t="s">
        <v>75</v>
      </c>
      <c r="D152" s="80" t="s">
        <v>66</v>
      </c>
      <c r="E152" s="80" t="s">
        <v>65</v>
      </c>
      <c r="F152" s="81">
        <f t="shared" si="33"/>
        <v>2500</v>
      </c>
      <c r="G152" s="71"/>
      <c r="H152" s="72"/>
      <c r="I152" s="72"/>
      <c r="J152" s="72"/>
      <c r="K152" s="73"/>
      <c r="L152" s="74"/>
      <c r="M152" s="70"/>
      <c r="N152" s="71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</row>
    <row r="153" spans="1:38" x14ac:dyDescent="0.25">
      <c r="A153" s="67"/>
      <c r="B153" s="79" t="s">
        <v>206</v>
      </c>
      <c r="C153" s="80" t="s">
        <v>64</v>
      </c>
      <c r="D153" s="80" t="s">
        <v>65</v>
      </c>
      <c r="E153" s="80" t="s">
        <v>66</v>
      </c>
      <c r="F153" s="81">
        <f t="shared" si="33"/>
        <v>2500</v>
      </c>
      <c r="G153" s="71"/>
      <c r="H153" s="72"/>
      <c r="I153" s="72"/>
      <c r="J153" s="72"/>
      <c r="K153" s="73"/>
      <c r="L153" s="74"/>
      <c r="M153" s="70"/>
      <c r="N153" s="71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</row>
    <row r="154" spans="1:38" x14ac:dyDescent="0.25">
      <c r="A154" s="67"/>
      <c r="B154" s="85" t="s">
        <v>207</v>
      </c>
      <c r="C154" s="80"/>
      <c r="D154" s="80"/>
      <c r="E154" s="80"/>
      <c r="F154" s="81"/>
      <c r="G154" s="71"/>
      <c r="H154" s="72"/>
      <c r="I154" s="72"/>
      <c r="J154" s="72"/>
      <c r="K154" s="73"/>
      <c r="L154" s="74"/>
      <c r="M154" s="70"/>
      <c r="N154" s="71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</row>
    <row r="155" spans="1:38" x14ac:dyDescent="0.25">
      <c r="A155" s="67"/>
      <c r="B155" s="76" t="s">
        <v>208</v>
      </c>
      <c r="C155" s="77" t="s">
        <v>57</v>
      </c>
      <c r="D155" s="77" t="s">
        <v>58</v>
      </c>
      <c r="E155" s="77" t="s">
        <v>59</v>
      </c>
      <c r="F155" s="78" t="s">
        <v>11</v>
      </c>
      <c r="G155" s="71"/>
      <c r="H155" s="72"/>
      <c r="I155" s="72"/>
      <c r="J155" s="72"/>
      <c r="K155" s="73"/>
      <c r="L155" s="74"/>
      <c r="M155" s="70"/>
      <c r="N155" s="71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</row>
    <row r="156" spans="1:38" x14ac:dyDescent="0.25">
      <c r="A156" s="67"/>
      <c r="B156" s="79" t="s">
        <v>209</v>
      </c>
      <c r="C156" s="80" t="s">
        <v>64</v>
      </c>
      <c r="D156" s="80" t="s">
        <v>65</v>
      </c>
      <c r="E156" s="80" t="s">
        <v>66</v>
      </c>
      <c r="F156" s="81">
        <f t="shared" ref="F156:F162" si="34">+D156+E156</f>
        <v>2500</v>
      </c>
      <c r="G156" s="71"/>
      <c r="H156" s="72"/>
      <c r="I156" s="72"/>
      <c r="J156" s="72"/>
      <c r="K156" s="73"/>
      <c r="L156" s="74"/>
      <c r="M156" s="70"/>
      <c r="N156" s="71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</row>
    <row r="157" spans="1:38" x14ac:dyDescent="0.25">
      <c r="A157" s="67"/>
      <c r="B157" s="79" t="s">
        <v>210</v>
      </c>
      <c r="C157" s="80" t="s">
        <v>64</v>
      </c>
      <c r="D157" s="80" t="s">
        <v>65</v>
      </c>
      <c r="E157" s="80" t="s">
        <v>66</v>
      </c>
      <c r="F157" s="81">
        <f t="shared" si="34"/>
        <v>2500</v>
      </c>
      <c r="G157" s="71"/>
      <c r="H157" s="72"/>
      <c r="I157" s="72"/>
      <c r="J157" s="72"/>
      <c r="K157" s="73"/>
      <c r="L157" s="74"/>
      <c r="M157" s="70"/>
      <c r="N157" s="71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</row>
    <row r="158" spans="1:38" x14ac:dyDescent="0.25">
      <c r="A158" s="67"/>
      <c r="B158" s="79" t="s">
        <v>211</v>
      </c>
      <c r="C158" s="80" t="s">
        <v>64</v>
      </c>
      <c r="D158" s="80" t="s">
        <v>89</v>
      </c>
      <c r="E158" s="80" t="s">
        <v>90</v>
      </c>
      <c r="F158" s="81">
        <f t="shared" si="34"/>
        <v>2500</v>
      </c>
      <c r="G158" s="71"/>
      <c r="H158" s="72"/>
      <c r="I158" s="72"/>
      <c r="J158" s="72"/>
      <c r="K158" s="73"/>
      <c r="L158" s="74"/>
      <c r="M158" s="70"/>
      <c r="N158" s="71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</row>
    <row r="159" spans="1:38" x14ac:dyDescent="0.25">
      <c r="A159" s="67"/>
      <c r="B159" s="79" t="s">
        <v>212</v>
      </c>
      <c r="C159" s="80" t="s">
        <v>61</v>
      </c>
      <c r="D159" s="80" t="s">
        <v>69</v>
      </c>
      <c r="E159" s="80" t="s">
        <v>68</v>
      </c>
      <c r="F159" s="81">
        <f t="shared" si="34"/>
        <v>2500</v>
      </c>
      <c r="G159" s="71"/>
      <c r="H159" s="72"/>
      <c r="I159" s="72"/>
      <c r="J159" s="72"/>
      <c r="K159" s="73"/>
      <c r="L159" s="74"/>
      <c r="M159" s="70"/>
      <c r="N159" s="71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</row>
    <row r="160" spans="1:38" x14ac:dyDescent="0.25">
      <c r="A160" s="67"/>
      <c r="B160" s="79" t="s">
        <v>213</v>
      </c>
      <c r="C160" s="80" t="s">
        <v>64</v>
      </c>
      <c r="D160" s="80" t="s">
        <v>89</v>
      </c>
      <c r="E160" s="80" t="s">
        <v>90</v>
      </c>
      <c r="F160" s="81">
        <f t="shared" si="34"/>
        <v>2500</v>
      </c>
      <c r="G160" s="71"/>
      <c r="H160" s="72"/>
      <c r="I160" s="72"/>
      <c r="J160" s="72"/>
      <c r="K160" s="73"/>
      <c r="L160" s="74"/>
      <c r="M160" s="70"/>
      <c r="N160" s="71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</row>
    <row r="161" spans="1:38" x14ac:dyDescent="0.25">
      <c r="A161" s="67"/>
      <c r="B161" s="79" t="s">
        <v>214</v>
      </c>
      <c r="C161" s="80" t="s">
        <v>75</v>
      </c>
      <c r="D161" s="80" t="s">
        <v>90</v>
      </c>
      <c r="E161" s="80" t="s">
        <v>89</v>
      </c>
      <c r="F161" s="81">
        <f t="shared" si="34"/>
        <v>2500</v>
      </c>
      <c r="G161" s="71"/>
      <c r="H161" s="72"/>
      <c r="I161" s="72"/>
      <c r="J161" s="72"/>
      <c r="K161" s="73"/>
      <c r="L161" s="74"/>
      <c r="M161" s="70"/>
      <c r="N161" s="71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</row>
    <row r="162" spans="1:38" x14ac:dyDescent="0.25">
      <c r="A162" s="67"/>
      <c r="B162" s="79" t="s">
        <v>215</v>
      </c>
      <c r="C162" s="80" t="s">
        <v>75</v>
      </c>
      <c r="D162" s="80" t="s">
        <v>66</v>
      </c>
      <c r="E162" s="80" t="s">
        <v>65</v>
      </c>
      <c r="F162" s="81">
        <f t="shared" si="34"/>
        <v>2500</v>
      </c>
      <c r="G162" s="71"/>
      <c r="H162" s="72"/>
      <c r="I162" s="72"/>
      <c r="J162" s="72"/>
      <c r="K162" s="73"/>
      <c r="L162" s="74"/>
      <c r="M162" s="70"/>
      <c r="N162" s="71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</row>
    <row r="163" spans="1:38" x14ac:dyDescent="0.25">
      <c r="A163" s="67"/>
      <c r="B163" s="85" t="s">
        <v>216</v>
      </c>
      <c r="C163" s="80"/>
      <c r="D163" s="80"/>
      <c r="E163" s="80"/>
      <c r="F163" s="81"/>
      <c r="G163" s="71"/>
      <c r="H163" s="72"/>
      <c r="I163" s="72"/>
      <c r="J163" s="72"/>
      <c r="K163" s="73"/>
      <c r="L163" s="74"/>
      <c r="M163" s="70"/>
      <c r="N163" s="71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</row>
    <row r="164" spans="1:38" x14ac:dyDescent="0.25">
      <c r="A164" s="67"/>
      <c r="B164" s="76" t="s">
        <v>217</v>
      </c>
      <c r="C164" s="77" t="s">
        <v>57</v>
      </c>
      <c r="D164" s="77" t="s">
        <v>58</v>
      </c>
      <c r="E164" s="77" t="s">
        <v>59</v>
      </c>
      <c r="F164" s="78" t="s">
        <v>11</v>
      </c>
      <c r="G164" s="71"/>
      <c r="H164" s="72"/>
      <c r="I164" s="72"/>
      <c r="J164" s="72"/>
      <c r="K164" s="73"/>
      <c r="L164" s="74"/>
      <c r="M164" s="70"/>
      <c r="N164" s="71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</row>
    <row r="165" spans="1:38" x14ac:dyDescent="0.25">
      <c r="A165" s="67"/>
      <c r="B165" s="79" t="s">
        <v>218</v>
      </c>
      <c r="C165" s="80" t="s">
        <v>64</v>
      </c>
      <c r="D165" s="80" t="s">
        <v>65</v>
      </c>
      <c r="E165" s="80" t="s">
        <v>66</v>
      </c>
      <c r="F165" s="81">
        <f t="shared" ref="F165:F167" si="35">+D165+E165</f>
        <v>2500</v>
      </c>
      <c r="G165" s="71"/>
      <c r="H165" s="72"/>
      <c r="I165" s="72"/>
      <c r="J165" s="72"/>
      <c r="K165" s="73"/>
      <c r="L165" s="74"/>
      <c r="M165" s="70"/>
      <c r="N165" s="71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</row>
    <row r="166" spans="1:38" x14ac:dyDescent="0.25">
      <c r="A166" s="67"/>
      <c r="B166" s="79" t="s">
        <v>219</v>
      </c>
      <c r="C166" s="80" t="s">
        <v>64</v>
      </c>
      <c r="D166" s="80" t="s">
        <v>126</v>
      </c>
      <c r="E166" s="80" t="s">
        <v>127</v>
      </c>
      <c r="F166" s="81">
        <f t="shared" si="35"/>
        <v>2500</v>
      </c>
      <c r="G166" s="71"/>
      <c r="H166" s="72"/>
      <c r="I166" s="72"/>
      <c r="J166" s="72"/>
      <c r="K166" s="73"/>
      <c r="L166" s="74"/>
      <c r="M166" s="70"/>
      <c r="N166" s="71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</row>
    <row r="167" spans="1:38" x14ac:dyDescent="0.25">
      <c r="A167" s="67"/>
      <c r="B167" s="79" t="s">
        <v>220</v>
      </c>
      <c r="C167" s="80" t="s">
        <v>75</v>
      </c>
      <c r="D167" s="80" t="s">
        <v>127</v>
      </c>
      <c r="E167" s="80" t="s">
        <v>126</v>
      </c>
      <c r="F167" s="81">
        <f t="shared" si="35"/>
        <v>2500</v>
      </c>
      <c r="G167" s="71"/>
      <c r="H167" s="72"/>
      <c r="I167" s="72"/>
      <c r="J167" s="72"/>
      <c r="K167" s="73"/>
      <c r="L167" s="74"/>
      <c r="M167" s="70"/>
      <c r="N167" s="71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</row>
    <row r="168" spans="1:38" x14ac:dyDescent="0.25">
      <c r="A168" s="67"/>
      <c r="B168" s="85" t="s">
        <v>221</v>
      </c>
      <c r="C168" s="67"/>
      <c r="D168" s="69"/>
      <c r="E168" s="70"/>
      <c r="F168" s="70"/>
      <c r="G168" s="71"/>
      <c r="H168" s="72"/>
      <c r="I168" s="72"/>
      <c r="J168" s="72"/>
      <c r="K168" s="73"/>
      <c r="L168" s="74"/>
      <c r="M168" s="70"/>
      <c r="N168" s="71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</row>
    <row r="169" spans="1:38" x14ac:dyDescent="0.25">
      <c r="A169" s="67"/>
      <c r="B169" s="76" t="s">
        <v>222</v>
      </c>
      <c r="C169" s="77" t="s">
        <v>57</v>
      </c>
      <c r="D169" s="77" t="s">
        <v>58</v>
      </c>
      <c r="E169" s="77" t="s">
        <v>59</v>
      </c>
      <c r="F169" s="78" t="s">
        <v>11</v>
      </c>
      <c r="G169" s="71"/>
      <c r="H169" s="72"/>
      <c r="I169" s="72"/>
      <c r="J169" s="72"/>
      <c r="K169" s="73"/>
      <c r="L169" s="74"/>
      <c r="M169" s="70"/>
      <c r="N169" s="71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</row>
    <row r="170" spans="1:38" x14ac:dyDescent="0.25">
      <c r="A170" s="67"/>
      <c r="B170" s="79" t="s">
        <v>223</v>
      </c>
      <c r="C170" s="80" t="s">
        <v>75</v>
      </c>
      <c r="D170" s="80" t="s">
        <v>80</v>
      </c>
      <c r="E170" s="80" t="s">
        <v>81</v>
      </c>
      <c r="F170" s="81">
        <f t="shared" ref="F170:F176" si="36">+D170+E170</f>
        <v>2500</v>
      </c>
      <c r="G170" s="71"/>
      <c r="H170" s="72"/>
      <c r="I170" s="72"/>
      <c r="J170" s="72"/>
      <c r="K170" s="73"/>
      <c r="L170" s="74"/>
      <c r="M170" s="70"/>
      <c r="N170" s="71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</row>
    <row r="171" spans="1:38" x14ac:dyDescent="0.25">
      <c r="A171" s="67"/>
      <c r="B171" s="79" t="s">
        <v>224</v>
      </c>
      <c r="C171" s="80" t="s">
        <v>61</v>
      </c>
      <c r="D171" s="80" t="s">
        <v>142</v>
      </c>
      <c r="E171" s="80" t="s">
        <v>143</v>
      </c>
      <c r="F171" s="81">
        <f t="shared" si="36"/>
        <v>2500</v>
      </c>
      <c r="G171" s="71"/>
      <c r="H171" s="72"/>
      <c r="I171" s="72"/>
      <c r="J171" s="72"/>
      <c r="K171" s="73"/>
      <c r="L171" s="74"/>
      <c r="M171" s="70"/>
      <c r="N171" s="71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</row>
    <row r="172" spans="1:38" x14ac:dyDescent="0.25">
      <c r="A172" s="67"/>
      <c r="B172" s="79" t="s">
        <v>225</v>
      </c>
      <c r="C172" s="80" t="s">
        <v>61</v>
      </c>
      <c r="D172" s="80" t="s">
        <v>69</v>
      </c>
      <c r="E172" s="80" t="s">
        <v>68</v>
      </c>
      <c r="F172" s="81">
        <f t="shared" si="36"/>
        <v>2500</v>
      </c>
      <c r="G172" s="71"/>
      <c r="H172" s="72"/>
      <c r="I172" s="72"/>
      <c r="J172" s="72"/>
      <c r="K172" s="73"/>
      <c r="L172" s="74"/>
      <c r="M172" s="70"/>
      <c r="N172" s="71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</row>
    <row r="173" spans="1:38" x14ac:dyDescent="0.25">
      <c r="A173" s="67"/>
      <c r="B173" s="79" t="s">
        <v>226</v>
      </c>
      <c r="C173" s="80" t="s">
        <v>61</v>
      </c>
      <c r="D173" s="80" t="s">
        <v>62</v>
      </c>
      <c r="E173" s="80" t="s">
        <v>62</v>
      </c>
      <c r="F173" s="81">
        <f t="shared" si="36"/>
        <v>2500</v>
      </c>
      <c r="G173" s="71"/>
      <c r="H173" s="72"/>
      <c r="I173" s="72"/>
      <c r="J173" s="72"/>
      <c r="K173" s="73"/>
      <c r="L173" s="74"/>
      <c r="M173" s="70"/>
      <c r="N173" s="71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</row>
    <row r="174" spans="1:38" x14ac:dyDescent="0.25">
      <c r="A174" s="67"/>
      <c r="B174" s="79" t="s">
        <v>227</v>
      </c>
      <c r="C174" s="80" t="s">
        <v>75</v>
      </c>
      <c r="D174" s="80" t="s">
        <v>127</v>
      </c>
      <c r="E174" s="80" t="s">
        <v>126</v>
      </c>
      <c r="F174" s="81">
        <f t="shared" si="36"/>
        <v>2500</v>
      </c>
      <c r="G174" s="71"/>
      <c r="H174" s="72"/>
      <c r="I174" s="72"/>
      <c r="J174" s="72"/>
      <c r="K174" s="73"/>
      <c r="L174" s="74"/>
      <c r="M174" s="70"/>
      <c r="N174" s="71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</row>
    <row r="175" spans="1:38" x14ac:dyDescent="0.25">
      <c r="A175" s="67"/>
      <c r="B175" s="79" t="s">
        <v>228</v>
      </c>
      <c r="C175" s="80" t="s">
        <v>75</v>
      </c>
      <c r="D175" s="80" t="s">
        <v>90</v>
      </c>
      <c r="E175" s="80" t="s">
        <v>89</v>
      </c>
      <c r="F175" s="81">
        <f t="shared" si="36"/>
        <v>2500</v>
      </c>
      <c r="G175" s="71"/>
      <c r="H175" s="72"/>
      <c r="I175" s="72"/>
      <c r="J175" s="72"/>
      <c r="K175" s="73"/>
      <c r="L175" s="74"/>
      <c r="M175" s="70"/>
      <c r="N175" s="71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</row>
    <row r="176" spans="1:38" x14ac:dyDescent="0.25">
      <c r="A176" s="67"/>
      <c r="B176" s="79" t="s">
        <v>229</v>
      </c>
      <c r="C176" s="80" t="s">
        <v>61</v>
      </c>
      <c r="D176" s="80" t="s">
        <v>142</v>
      </c>
      <c r="E176" s="80" t="s">
        <v>143</v>
      </c>
      <c r="F176" s="81">
        <f t="shared" si="36"/>
        <v>2500</v>
      </c>
      <c r="G176" s="71"/>
      <c r="H176" s="72"/>
      <c r="I176" s="72"/>
      <c r="J176" s="72"/>
      <c r="K176" s="73"/>
      <c r="L176" s="74"/>
      <c r="M176" s="70"/>
      <c r="N176" s="71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</row>
    <row r="177" spans="1:38" x14ac:dyDescent="0.25">
      <c r="A177" s="67"/>
      <c r="B177" s="76" t="s">
        <v>230</v>
      </c>
      <c r="C177" s="77" t="s">
        <v>57</v>
      </c>
      <c r="D177" s="77" t="s">
        <v>58</v>
      </c>
      <c r="E177" s="77" t="s">
        <v>59</v>
      </c>
      <c r="F177" s="78" t="s">
        <v>11</v>
      </c>
      <c r="G177" s="71"/>
      <c r="H177" s="72"/>
      <c r="I177" s="72"/>
      <c r="J177" s="72"/>
      <c r="K177" s="73"/>
      <c r="L177" s="74"/>
      <c r="M177" s="70"/>
      <c r="N177" s="71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</row>
    <row r="178" spans="1:38" x14ac:dyDescent="0.25">
      <c r="A178" s="67"/>
      <c r="B178" s="79" t="s">
        <v>231</v>
      </c>
      <c r="C178" s="80" t="s">
        <v>75</v>
      </c>
      <c r="D178" s="80" t="s">
        <v>66</v>
      </c>
      <c r="E178" s="80" t="s">
        <v>65</v>
      </c>
      <c r="F178" s="81">
        <f>+D178+E178</f>
        <v>2500</v>
      </c>
      <c r="G178" s="71"/>
      <c r="H178" s="72"/>
      <c r="I178" s="68"/>
      <c r="J178" s="72"/>
      <c r="K178" s="73"/>
      <c r="L178" s="74"/>
      <c r="M178" s="70"/>
      <c r="N178" s="71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</row>
    <row r="179" spans="1:38" x14ac:dyDescent="0.25">
      <c r="A179" s="67"/>
      <c r="B179" s="79" t="s">
        <v>232</v>
      </c>
      <c r="C179" s="80" t="s">
        <v>61</v>
      </c>
      <c r="D179" s="80" t="s">
        <v>143</v>
      </c>
      <c r="E179" s="80" t="s">
        <v>142</v>
      </c>
      <c r="F179" s="81">
        <f t="shared" ref="F179:F181" si="37">+D179+E179</f>
        <v>2500</v>
      </c>
      <c r="G179" s="71"/>
      <c r="H179" s="72"/>
      <c r="I179" s="72"/>
      <c r="J179" s="72"/>
      <c r="K179" s="73"/>
      <c r="L179" s="74"/>
      <c r="M179" s="70"/>
      <c r="N179" s="71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</row>
    <row r="180" spans="1:38" x14ac:dyDescent="0.25">
      <c r="A180" s="67"/>
      <c r="B180" s="79" t="s">
        <v>233</v>
      </c>
      <c r="C180" s="80" t="s">
        <v>75</v>
      </c>
      <c r="D180" s="80" t="s">
        <v>66</v>
      </c>
      <c r="E180" s="80" t="s">
        <v>65</v>
      </c>
      <c r="F180" s="81">
        <f t="shared" si="37"/>
        <v>2500</v>
      </c>
      <c r="G180" s="71"/>
      <c r="H180" s="72"/>
      <c r="I180" s="72"/>
      <c r="J180" s="72"/>
      <c r="K180" s="73"/>
      <c r="L180" s="74"/>
      <c r="M180" s="70"/>
      <c r="N180" s="71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</row>
    <row r="181" spans="1:38" x14ac:dyDescent="0.25">
      <c r="A181" s="67"/>
      <c r="B181" s="79" t="s">
        <v>234</v>
      </c>
      <c r="C181" s="80" t="s">
        <v>64</v>
      </c>
      <c r="D181" s="80" t="s">
        <v>126</v>
      </c>
      <c r="E181" s="80" t="s">
        <v>127</v>
      </c>
      <c r="F181" s="81">
        <f t="shared" si="37"/>
        <v>2500</v>
      </c>
      <c r="G181" s="71"/>
      <c r="H181" s="72"/>
      <c r="I181" s="72"/>
      <c r="J181" s="72"/>
      <c r="K181" s="73"/>
      <c r="L181" s="74"/>
      <c r="M181" s="70"/>
      <c r="N181" s="71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</row>
    <row r="182" spans="1:38" x14ac:dyDescent="0.25">
      <c r="A182" s="67"/>
      <c r="B182" s="76" t="s">
        <v>235</v>
      </c>
      <c r="C182" s="77" t="s">
        <v>57</v>
      </c>
      <c r="D182" s="77" t="s">
        <v>58</v>
      </c>
      <c r="E182" s="77" t="s">
        <v>59</v>
      </c>
      <c r="F182" s="78" t="s">
        <v>11</v>
      </c>
      <c r="G182" s="71"/>
      <c r="H182" s="72"/>
      <c r="I182" s="72"/>
      <c r="J182" s="72"/>
      <c r="K182" s="73"/>
      <c r="L182" s="74"/>
      <c r="M182" s="70"/>
      <c r="N182" s="71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</row>
    <row r="183" spans="1:38" x14ac:dyDescent="0.25">
      <c r="A183" s="67"/>
      <c r="B183" s="79" t="s">
        <v>236</v>
      </c>
      <c r="C183" s="80" t="s">
        <v>64</v>
      </c>
      <c r="D183" s="80" t="s">
        <v>89</v>
      </c>
      <c r="E183" s="80" t="s">
        <v>90</v>
      </c>
      <c r="F183" s="81">
        <f t="shared" ref="F183:F190" si="38">+D183+E183</f>
        <v>2500</v>
      </c>
      <c r="G183" s="71"/>
      <c r="H183" s="72"/>
      <c r="I183" s="72"/>
      <c r="J183" s="72"/>
      <c r="K183" s="73"/>
      <c r="L183" s="74"/>
      <c r="M183" s="70"/>
      <c r="N183" s="71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</row>
    <row r="184" spans="1:38" x14ac:dyDescent="0.25">
      <c r="A184" s="67"/>
      <c r="B184" s="79" t="s">
        <v>237</v>
      </c>
      <c r="C184" s="80" t="s">
        <v>61</v>
      </c>
      <c r="D184" s="80" t="s">
        <v>62</v>
      </c>
      <c r="E184" s="80" t="s">
        <v>62</v>
      </c>
      <c r="F184" s="81">
        <f t="shared" si="38"/>
        <v>2500</v>
      </c>
      <c r="G184" s="71"/>
      <c r="H184" s="72"/>
      <c r="I184" s="72"/>
      <c r="J184" s="72"/>
      <c r="K184" s="73"/>
      <c r="L184" s="74"/>
      <c r="M184" s="70"/>
      <c r="N184" s="71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</row>
    <row r="185" spans="1:38" x14ac:dyDescent="0.25">
      <c r="A185" s="67"/>
      <c r="B185" s="79" t="s">
        <v>238</v>
      </c>
      <c r="C185" s="80" t="s">
        <v>75</v>
      </c>
      <c r="D185" s="80" t="s">
        <v>127</v>
      </c>
      <c r="E185" s="80" t="s">
        <v>126</v>
      </c>
      <c r="F185" s="81">
        <f t="shared" si="38"/>
        <v>2500</v>
      </c>
      <c r="G185" s="71"/>
      <c r="H185" s="72"/>
      <c r="I185" s="72"/>
      <c r="J185" s="72"/>
      <c r="K185" s="73"/>
      <c r="L185" s="74"/>
      <c r="M185" s="70"/>
      <c r="N185" s="71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</row>
    <row r="186" spans="1:38" x14ac:dyDescent="0.25">
      <c r="A186" s="67"/>
      <c r="B186" s="79" t="s">
        <v>239</v>
      </c>
      <c r="C186" s="80" t="s">
        <v>64</v>
      </c>
      <c r="D186" s="80" t="s">
        <v>65</v>
      </c>
      <c r="E186" s="80" t="s">
        <v>66</v>
      </c>
      <c r="F186" s="81">
        <f t="shared" si="38"/>
        <v>2500</v>
      </c>
      <c r="G186" s="71"/>
      <c r="H186" s="72"/>
      <c r="I186" s="72"/>
      <c r="J186" s="72"/>
      <c r="K186" s="73"/>
      <c r="L186" s="74"/>
      <c r="M186" s="70"/>
      <c r="N186" s="71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</row>
    <row r="187" spans="1:38" x14ac:dyDescent="0.25">
      <c r="A187" s="67"/>
      <c r="B187" s="79" t="s">
        <v>240</v>
      </c>
      <c r="C187" s="80" t="s">
        <v>75</v>
      </c>
      <c r="D187" s="80" t="s">
        <v>90</v>
      </c>
      <c r="E187" s="80" t="s">
        <v>89</v>
      </c>
      <c r="F187" s="81">
        <f t="shared" si="38"/>
        <v>2500</v>
      </c>
      <c r="G187" s="71"/>
      <c r="H187" s="72"/>
      <c r="I187" s="72"/>
      <c r="J187" s="72"/>
      <c r="K187" s="73"/>
      <c r="L187" s="74"/>
      <c r="M187" s="70"/>
      <c r="N187" s="71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</row>
    <row r="188" spans="1:38" x14ac:dyDescent="0.25">
      <c r="A188" s="67"/>
      <c r="B188" s="79" t="s">
        <v>91</v>
      </c>
      <c r="C188" s="80" t="s">
        <v>75</v>
      </c>
      <c r="D188" s="80" t="s">
        <v>66</v>
      </c>
      <c r="E188" s="80" t="s">
        <v>65</v>
      </c>
      <c r="F188" s="81">
        <f t="shared" si="38"/>
        <v>2500</v>
      </c>
      <c r="G188" s="71"/>
      <c r="H188" s="72"/>
      <c r="I188" s="72"/>
      <c r="J188" s="72"/>
      <c r="K188" s="73"/>
      <c r="L188" s="74"/>
      <c r="M188" s="70"/>
      <c r="N188" s="71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</row>
    <row r="189" spans="1:38" x14ac:dyDescent="0.25">
      <c r="A189" s="67"/>
      <c r="B189" s="79" t="s">
        <v>241</v>
      </c>
      <c r="C189" s="80" t="s">
        <v>61</v>
      </c>
      <c r="D189" s="80" t="s">
        <v>62</v>
      </c>
      <c r="E189" s="80" t="s">
        <v>62</v>
      </c>
      <c r="F189" s="81">
        <f t="shared" si="38"/>
        <v>2500</v>
      </c>
      <c r="G189" s="71"/>
      <c r="H189" s="72"/>
      <c r="I189" s="72"/>
      <c r="J189" s="72"/>
      <c r="K189" s="73"/>
      <c r="L189" s="74"/>
      <c r="M189" s="70"/>
      <c r="N189" s="71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</row>
    <row r="190" spans="1:38" x14ac:dyDescent="0.25">
      <c r="A190" s="67"/>
      <c r="B190" s="85" t="s">
        <v>242</v>
      </c>
      <c r="C190" s="80"/>
      <c r="D190" s="80"/>
      <c r="E190" s="80"/>
      <c r="F190" s="81">
        <f t="shared" si="38"/>
        <v>0</v>
      </c>
      <c r="G190" s="71"/>
      <c r="H190" s="72"/>
      <c r="I190" s="72"/>
      <c r="J190" s="72"/>
      <c r="K190" s="73"/>
      <c r="L190" s="74"/>
      <c r="M190" s="70"/>
      <c r="N190" s="71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</row>
    <row r="191" spans="1:38" x14ac:dyDescent="0.25">
      <c r="A191" s="67"/>
      <c r="B191" s="76" t="s">
        <v>243</v>
      </c>
      <c r="C191" s="77" t="s">
        <v>57</v>
      </c>
      <c r="D191" s="77" t="s">
        <v>58</v>
      </c>
      <c r="E191" s="77" t="s">
        <v>59</v>
      </c>
      <c r="F191" s="78" t="s">
        <v>11</v>
      </c>
      <c r="G191" s="71"/>
      <c r="H191" s="72"/>
      <c r="I191" s="72"/>
      <c r="J191" s="72"/>
      <c r="K191" s="73"/>
      <c r="L191" s="74"/>
      <c r="M191" s="70"/>
      <c r="N191" s="71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</row>
    <row r="192" spans="1:38" x14ac:dyDescent="0.25">
      <c r="A192" s="67"/>
      <c r="B192" s="79" t="s">
        <v>244</v>
      </c>
      <c r="C192" s="80" t="s">
        <v>61</v>
      </c>
      <c r="D192" s="80" t="s">
        <v>68</v>
      </c>
      <c r="E192" s="80" t="s">
        <v>69</v>
      </c>
      <c r="F192" s="81">
        <f>+D192+E192</f>
        <v>2500</v>
      </c>
      <c r="G192" s="71"/>
      <c r="H192" s="72"/>
      <c r="I192" s="72"/>
      <c r="J192" s="72"/>
      <c r="K192" s="73"/>
      <c r="L192" s="74"/>
      <c r="M192" s="70"/>
      <c r="N192" s="71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</row>
    <row r="193" spans="1:38" x14ac:dyDescent="0.25">
      <c r="A193" s="67"/>
      <c r="B193" s="79" t="s">
        <v>245</v>
      </c>
      <c r="C193" s="80" t="s">
        <v>75</v>
      </c>
      <c r="D193" s="80" t="s">
        <v>76</v>
      </c>
      <c r="E193" s="80" t="s">
        <v>77</v>
      </c>
      <c r="F193" s="81">
        <f t="shared" ref="F193:F199" si="39">+D193+E193</f>
        <v>2500</v>
      </c>
      <c r="G193" s="71"/>
      <c r="H193" s="72"/>
      <c r="I193" s="72"/>
      <c r="J193" s="72"/>
      <c r="K193" s="73"/>
      <c r="L193" s="74"/>
      <c r="M193" s="70"/>
      <c r="N193" s="71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</row>
    <row r="194" spans="1:38" x14ac:dyDescent="0.25">
      <c r="A194" s="67"/>
      <c r="B194" s="79" t="s">
        <v>246</v>
      </c>
      <c r="C194" s="80" t="s">
        <v>61</v>
      </c>
      <c r="D194" s="80" t="s">
        <v>62</v>
      </c>
      <c r="E194" s="80" t="s">
        <v>62</v>
      </c>
      <c r="F194" s="81">
        <f t="shared" si="39"/>
        <v>2500</v>
      </c>
      <c r="G194" s="71"/>
      <c r="H194" s="72"/>
      <c r="I194" s="72"/>
      <c r="J194" s="72"/>
      <c r="K194" s="73"/>
      <c r="L194" s="74"/>
      <c r="M194" s="70"/>
      <c r="N194" s="71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</row>
    <row r="195" spans="1:38" x14ac:dyDescent="0.25">
      <c r="A195" s="67"/>
      <c r="B195" s="79" t="s">
        <v>247</v>
      </c>
      <c r="C195" s="80" t="s">
        <v>61</v>
      </c>
      <c r="D195" s="80" t="s">
        <v>62</v>
      </c>
      <c r="E195" s="80" t="s">
        <v>62</v>
      </c>
      <c r="F195" s="81">
        <f t="shared" si="39"/>
        <v>2500</v>
      </c>
      <c r="G195" s="71"/>
      <c r="H195" s="72"/>
      <c r="I195" s="72"/>
      <c r="J195" s="72"/>
      <c r="K195" s="73"/>
      <c r="L195" s="74"/>
      <c r="M195" s="70"/>
      <c r="N195" s="71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</row>
    <row r="196" spans="1:38" x14ac:dyDescent="0.25">
      <c r="A196" s="67"/>
      <c r="B196" s="79" t="s">
        <v>248</v>
      </c>
      <c r="C196" s="80" t="s">
        <v>75</v>
      </c>
      <c r="D196" s="80" t="s">
        <v>90</v>
      </c>
      <c r="E196" s="80" t="s">
        <v>89</v>
      </c>
      <c r="F196" s="81">
        <f t="shared" si="39"/>
        <v>2500</v>
      </c>
      <c r="G196" s="71"/>
      <c r="H196" s="72"/>
      <c r="I196" s="72"/>
      <c r="J196" s="72"/>
      <c r="K196" s="73"/>
      <c r="L196" s="74"/>
      <c r="M196" s="70"/>
      <c r="N196" s="71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  <c r="AJ196" s="75"/>
      <c r="AK196" s="75"/>
      <c r="AL196" s="75"/>
    </row>
    <row r="197" spans="1:38" x14ac:dyDescent="0.25">
      <c r="A197" s="67"/>
      <c r="B197" s="79" t="s">
        <v>249</v>
      </c>
      <c r="C197" s="80" t="s">
        <v>64</v>
      </c>
      <c r="D197" s="80" t="s">
        <v>89</v>
      </c>
      <c r="E197" s="80" t="s">
        <v>90</v>
      </c>
      <c r="F197" s="81">
        <f t="shared" si="39"/>
        <v>2500</v>
      </c>
      <c r="G197" s="71"/>
      <c r="H197" s="72"/>
      <c r="I197" s="72"/>
      <c r="J197" s="72"/>
      <c r="K197" s="73"/>
      <c r="L197" s="74"/>
      <c r="M197" s="70"/>
      <c r="N197" s="71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</row>
    <row r="198" spans="1:38" x14ac:dyDescent="0.25">
      <c r="A198" s="67"/>
      <c r="B198" s="79" t="s">
        <v>250</v>
      </c>
      <c r="C198" s="80" t="s">
        <v>64</v>
      </c>
      <c r="D198" s="80" t="s">
        <v>81</v>
      </c>
      <c r="E198" s="80" t="s">
        <v>80</v>
      </c>
      <c r="F198" s="81">
        <f t="shared" si="39"/>
        <v>2500</v>
      </c>
      <c r="G198" s="71"/>
      <c r="H198" s="72"/>
      <c r="I198" s="72"/>
      <c r="J198" s="72"/>
      <c r="K198" s="73"/>
      <c r="L198" s="74"/>
      <c r="M198" s="70"/>
      <c r="N198" s="71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</row>
    <row r="199" spans="1:38" x14ac:dyDescent="0.25">
      <c r="A199" s="67"/>
      <c r="B199" s="85" t="s">
        <v>251</v>
      </c>
      <c r="C199" s="80"/>
      <c r="D199" s="80"/>
      <c r="E199" s="80"/>
      <c r="F199" s="81">
        <f t="shared" si="39"/>
        <v>0</v>
      </c>
      <c r="G199" s="71"/>
      <c r="H199" s="72"/>
      <c r="I199" s="72"/>
      <c r="J199" s="72"/>
      <c r="K199" s="73"/>
      <c r="L199" s="74"/>
      <c r="M199" s="70"/>
      <c r="N199" s="71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  <c r="AJ199" s="75"/>
      <c r="AK199" s="75"/>
      <c r="AL199" s="75"/>
    </row>
    <row r="200" spans="1:38" x14ac:dyDescent="0.25">
      <c r="A200" s="86"/>
      <c r="B200" s="76" t="s">
        <v>252</v>
      </c>
      <c r="C200" s="77" t="s">
        <v>57</v>
      </c>
      <c r="D200" s="77" t="s">
        <v>58</v>
      </c>
      <c r="E200" s="77" t="s">
        <v>59</v>
      </c>
      <c r="F200" s="78" t="s">
        <v>11</v>
      </c>
      <c r="G200" s="87"/>
      <c r="H200" s="87"/>
      <c r="I200" s="87"/>
      <c r="J200" s="87"/>
      <c r="K200" s="88"/>
      <c r="L200" s="87"/>
      <c r="M200" s="87"/>
      <c r="N200" s="89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</row>
    <row r="201" spans="1:38" x14ac:dyDescent="0.25">
      <c r="A201" s="86"/>
      <c r="B201" s="79" t="s">
        <v>253</v>
      </c>
      <c r="C201" s="80" t="s">
        <v>75</v>
      </c>
      <c r="D201" s="80" t="s">
        <v>66</v>
      </c>
      <c r="E201" s="80" t="s">
        <v>65</v>
      </c>
      <c r="F201" s="81">
        <f>+D201+E201</f>
        <v>2500</v>
      </c>
      <c r="G201" s="90"/>
      <c r="H201" s="79"/>
      <c r="I201" s="90"/>
      <c r="J201" s="90"/>
      <c r="K201" s="91"/>
      <c r="L201" s="90"/>
      <c r="M201" s="90"/>
      <c r="N201" s="92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</row>
    <row r="202" spans="1:38" x14ac:dyDescent="0.25">
      <c r="A202" s="86"/>
      <c r="B202" s="79" t="s">
        <v>254</v>
      </c>
      <c r="C202" s="80" t="s">
        <v>61</v>
      </c>
      <c r="D202" s="80" t="s">
        <v>62</v>
      </c>
      <c r="E202" s="80" t="s">
        <v>62</v>
      </c>
      <c r="F202" s="81">
        <f t="shared" ref="F202:F207" si="40">+D202+E202</f>
        <v>2500</v>
      </c>
      <c r="G202" s="90"/>
      <c r="H202" s="79"/>
      <c r="I202" s="90"/>
      <c r="J202" s="90"/>
      <c r="K202" s="91"/>
      <c r="L202" s="90"/>
      <c r="M202" s="90"/>
      <c r="N202" s="92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  <c r="AI202" s="90"/>
      <c r="AJ202" s="90"/>
      <c r="AK202" s="90"/>
      <c r="AL202" s="90"/>
    </row>
    <row r="203" spans="1:38" x14ac:dyDescent="0.25">
      <c r="A203" s="86"/>
      <c r="B203" s="79" t="s">
        <v>255</v>
      </c>
      <c r="C203" s="80" t="s">
        <v>64</v>
      </c>
      <c r="D203" s="80" t="s">
        <v>81</v>
      </c>
      <c r="E203" s="80" t="s">
        <v>80</v>
      </c>
      <c r="F203" s="81">
        <f t="shared" si="40"/>
        <v>2500</v>
      </c>
      <c r="G203" s="90"/>
      <c r="H203" s="79"/>
      <c r="I203" s="90"/>
      <c r="J203" s="90"/>
      <c r="K203" s="91"/>
      <c r="L203" s="90"/>
      <c r="M203" s="90"/>
      <c r="N203" s="92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  <c r="AI203" s="90"/>
      <c r="AJ203" s="90"/>
      <c r="AK203" s="90"/>
      <c r="AL203" s="90"/>
    </row>
    <row r="204" spans="1:38" x14ac:dyDescent="0.25">
      <c r="A204" s="86"/>
      <c r="B204" s="79" t="s">
        <v>256</v>
      </c>
      <c r="C204" s="80" t="s">
        <v>61</v>
      </c>
      <c r="D204" s="80" t="s">
        <v>62</v>
      </c>
      <c r="E204" s="80" t="s">
        <v>62</v>
      </c>
      <c r="F204" s="81">
        <f t="shared" si="40"/>
        <v>2500</v>
      </c>
      <c r="G204" s="90"/>
      <c r="H204" s="79"/>
      <c r="I204" s="90"/>
      <c r="J204" s="90"/>
      <c r="K204" s="91"/>
      <c r="L204" s="90"/>
      <c r="M204" s="90"/>
      <c r="N204" s="92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  <c r="AI204" s="90"/>
      <c r="AJ204" s="90"/>
      <c r="AK204" s="90"/>
      <c r="AL204" s="90"/>
    </row>
    <row r="205" spans="1:38" x14ac:dyDescent="0.25">
      <c r="A205" s="86"/>
      <c r="B205" s="79" t="s">
        <v>257</v>
      </c>
      <c r="C205" s="80" t="s">
        <v>61</v>
      </c>
      <c r="D205" s="80" t="s">
        <v>68</v>
      </c>
      <c r="E205" s="80" t="s">
        <v>69</v>
      </c>
      <c r="F205" s="81">
        <f t="shared" si="40"/>
        <v>2500</v>
      </c>
      <c r="G205" s="90"/>
      <c r="H205" s="79"/>
      <c r="I205" s="90"/>
      <c r="J205" s="90"/>
      <c r="K205" s="91"/>
      <c r="L205" s="90"/>
      <c r="M205" s="90"/>
      <c r="N205" s="92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  <c r="AI205" s="90"/>
      <c r="AJ205" s="90"/>
      <c r="AK205" s="90"/>
      <c r="AL205" s="90"/>
    </row>
    <row r="206" spans="1:38" x14ac:dyDescent="0.25">
      <c r="A206" s="86"/>
      <c r="B206" s="79" t="s">
        <v>258</v>
      </c>
      <c r="C206" s="80" t="s">
        <v>75</v>
      </c>
      <c r="D206" s="80" t="s">
        <v>90</v>
      </c>
      <c r="E206" s="80" t="s">
        <v>89</v>
      </c>
      <c r="F206" s="81">
        <f t="shared" si="40"/>
        <v>2500</v>
      </c>
      <c r="G206" s="90"/>
      <c r="H206" s="79"/>
      <c r="I206" s="90"/>
      <c r="J206" s="90"/>
      <c r="K206" s="91"/>
      <c r="L206" s="90"/>
      <c r="M206" s="90"/>
      <c r="N206" s="92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  <c r="AI206" s="90"/>
      <c r="AJ206" s="90"/>
      <c r="AK206" s="90"/>
      <c r="AL206" s="90"/>
    </row>
    <row r="207" spans="1:38" x14ac:dyDescent="0.25">
      <c r="A207" s="86"/>
      <c r="B207" s="79" t="s">
        <v>259</v>
      </c>
      <c r="C207" s="80" t="s">
        <v>61</v>
      </c>
      <c r="D207" s="80" t="s">
        <v>62</v>
      </c>
      <c r="E207" s="80" t="s">
        <v>62</v>
      </c>
      <c r="F207" s="81">
        <f t="shared" si="40"/>
        <v>2500</v>
      </c>
      <c r="G207" s="90"/>
      <c r="H207" s="79"/>
      <c r="I207" s="90"/>
      <c r="J207" s="90"/>
      <c r="K207" s="91"/>
      <c r="L207" s="90"/>
      <c r="M207" s="90"/>
      <c r="N207" s="92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  <c r="AI207" s="90"/>
      <c r="AJ207" s="90"/>
      <c r="AK207" s="90"/>
      <c r="AL207" s="90"/>
    </row>
    <row r="208" spans="1:38" x14ac:dyDescent="0.25">
      <c r="A208" s="86"/>
      <c r="B208" s="85" t="s">
        <v>251</v>
      </c>
      <c r="C208" s="93"/>
      <c r="D208" s="93"/>
      <c r="E208" s="93"/>
      <c r="F208" s="90"/>
      <c r="G208" s="90"/>
      <c r="H208" s="79"/>
      <c r="I208" s="90"/>
      <c r="J208" s="90"/>
      <c r="K208" s="91"/>
      <c r="L208" s="90"/>
      <c r="M208" s="90"/>
      <c r="N208" s="92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  <c r="AI208" s="90"/>
      <c r="AJ208" s="90"/>
      <c r="AK208" s="90"/>
      <c r="AL208" s="90"/>
    </row>
    <row r="209" spans="1:38" x14ac:dyDescent="0.25">
      <c r="A209" s="86"/>
      <c r="B209" s="76" t="s">
        <v>260</v>
      </c>
      <c r="C209" s="77" t="s">
        <v>57</v>
      </c>
      <c r="D209" s="77" t="s">
        <v>58</v>
      </c>
      <c r="E209" s="77" t="s">
        <v>59</v>
      </c>
      <c r="F209" s="78" t="s">
        <v>11</v>
      </c>
      <c r="G209" s="88"/>
      <c r="H209" s="88"/>
      <c r="I209" s="88"/>
      <c r="J209" s="88"/>
      <c r="K209" s="88"/>
      <c r="L209" s="88"/>
      <c r="M209" s="88"/>
      <c r="N209" s="94"/>
      <c r="O209" s="88"/>
      <c r="P209" s="88"/>
      <c r="Q209" s="88"/>
      <c r="R209" s="88"/>
      <c r="S209" s="88"/>
      <c r="T209" s="88"/>
      <c r="U209" s="88"/>
      <c r="V209" s="88"/>
      <c r="W209" s="88"/>
      <c r="X209" s="88"/>
      <c r="Y209" s="88"/>
      <c r="Z209" s="88"/>
      <c r="AA209" s="88"/>
      <c r="AB209" s="88"/>
      <c r="AC209" s="88"/>
      <c r="AD209" s="88"/>
      <c r="AE209" s="88"/>
      <c r="AF209" s="88"/>
      <c r="AG209" s="88"/>
      <c r="AH209" s="88"/>
      <c r="AI209" s="88"/>
      <c r="AJ209" s="88"/>
      <c r="AK209" s="88"/>
      <c r="AL209" s="88"/>
    </row>
    <row r="210" spans="1:38" x14ac:dyDescent="0.25">
      <c r="A210" s="86"/>
      <c r="B210" s="90" t="s">
        <v>261</v>
      </c>
      <c r="C210" s="93" t="s">
        <v>61</v>
      </c>
      <c r="D210" s="93" t="s">
        <v>62</v>
      </c>
      <c r="E210" s="93" t="s">
        <v>62</v>
      </c>
      <c r="F210" s="81">
        <f>+D210+E210</f>
        <v>2500</v>
      </c>
      <c r="G210" s="90"/>
      <c r="H210" s="79"/>
      <c r="I210" s="90"/>
      <c r="J210" s="90"/>
      <c r="K210" s="91"/>
      <c r="L210" s="90"/>
      <c r="M210" s="90"/>
      <c r="N210" s="92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  <c r="AI210" s="90"/>
      <c r="AJ210" s="90"/>
      <c r="AK210" s="90"/>
      <c r="AL210" s="90"/>
    </row>
    <row r="211" spans="1:38" x14ac:dyDescent="0.25">
      <c r="A211" s="86"/>
      <c r="B211" s="90" t="s">
        <v>262</v>
      </c>
      <c r="C211" s="93" t="s">
        <v>64</v>
      </c>
      <c r="D211" s="93" t="s">
        <v>89</v>
      </c>
      <c r="E211" s="93" t="s">
        <v>90</v>
      </c>
      <c r="F211" s="81">
        <f t="shared" ref="F211:F216" si="41">+D211+E211</f>
        <v>2500</v>
      </c>
      <c r="G211" s="90"/>
      <c r="H211" s="79"/>
      <c r="I211" s="90"/>
      <c r="J211" s="90"/>
      <c r="K211" s="91"/>
      <c r="L211" s="90"/>
      <c r="M211" s="90"/>
      <c r="N211" s="92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</row>
    <row r="212" spans="1:38" x14ac:dyDescent="0.25">
      <c r="A212" s="86"/>
      <c r="B212" s="90" t="s">
        <v>263</v>
      </c>
      <c r="C212" s="93" t="s">
        <v>64</v>
      </c>
      <c r="D212" s="93" t="s">
        <v>89</v>
      </c>
      <c r="E212" s="93" t="s">
        <v>90</v>
      </c>
      <c r="F212" s="81">
        <f t="shared" si="41"/>
        <v>2500</v>
      </c>
      <c r="G212" s="90"/>
      <c r="H212" s="79"/>
      <c r="I212" s="90"/>
      <c r="J212" s="90"/>
      <c r="K212" s="91"/>
      <c r="L212" s="90"/>
      <c r="M212" s="90"/>
      <c r="N212" s="92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</row>
    <row r="213" spans="1:38" x14ac:dyDescent="0.25">
      <c r="A213" s="86"/>
      <c r="B213" s="90" t="s">
        <v>264</v>
      </c>
      <c r="C213" s="93" t="s">
        <v>75</v>
      </c>
      <c r="D213" s="93" t="s">
        <v>90</v>
      </c>
      <c r="E213" s="93" t="s">
        <v>89</v>
      </c>
      <c r="F213" s="81">
        <f t="shared" si="41"/>
        <v>2500</v>
      </c>
      <c r="G213" s="90"/>
      <c r="H213" s="79"/>
      <c r="I213" s="90"/>
      <c r="J213" s="90"/>
      <c r="K213" s="91"/>
      <c r="L213" s="90"/>
      <c r="M213" s="90"/>
      <c r="N213" s="92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</row>
    <row r="214" spans="1:38" x14ac:dyDescent="0.25">
      <c r="A214" s="86"/>
      <c r="B214" s="90" t="s">
        <v>265</v>
      </c>
      <c r="C214" s="93" t="s">
        <v>61</v>
      </c>
      <c r="D214" s="93" t="s">
        <v>62</v>
      </c>
      <c r="E214" s="93" t="s">
        <v>62</v>
      </c>
      <c r="F214" s="81">
        <f t="shared" si="41"/>
        <v>2500</v>
      </c>
      <c r="G214" s="90"/>
      <c r="H214" s="79"/>
      <c r="I214" s="90"/>
      <c r="J214" s="90"/>
      <c r="K214" s="91"/>
      <c r="L214" s="90"/>
      <c r="M214" s="90"/>
      <c r="N214" s="92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  <c r="AI214" s="90"/>
      <c r="AJ214" s="90"/>
      <c r="AK214" s="90"/>
      <c r="AL214" s="90"/>
    </row>
    <row r="215" spans="1:38" x14ac:dyDescent="0.25">
      <c r="A215" s="86"/>
      <c r="B215" s="90" t="s">
        <v>266</v>
      </c>
      <c r="C215" s="93" t="s">
        <v>64</v>
      </c>
      <c r="D215" s="93" t="s">
        <v>71</v>
      </c>
      <c r="E215" s="93" t="s">
        <v>72</v>
      </c>
      <c r="F215" s="81">
        <f t="shared" si="41"/>
        <v>2500</v>
      </c>
      <c r="G215" s="90"/>
      <c r="H215" s="79"/>
      <c r="I215" s="90"/>
      <c r="J215" s="90"/>
      <c r="K215" s="91"/>
      <c r="L215" s="90"/>
      <c r="M215" s="90"/>
      <c r="N215" s="92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</row>
    <row r="216" spans="1:38" x14ac:dyDescent="0.25">
      <c r="A216" s="86"/>
      <c r="B216" s="90" t="s">
        <v>267</v>
      </c>
      <c r="C216" s="93" t="s">
        <v>64</v>
      </c>
      <c r="D216" s="93" t="s">
        <v>65</v>
      </c>
      <c r="E216" s="93" t="s">
        <v>66</v>
      </c>
      <c r="F216" s="81">
        <f t="shared" si="41"/>
        <v>2500</v>
      </c>
      <c r="G216" s="90"/>
      <c r="H216" s="79"/>
      <c r="I216" s="90"/>
      <c r="J216" s="90"/>
      <c r="K216" s="91"/>
      <c r="L216" s="90"/>
      <c r="M216" s="90"/>
      <c r="N216" s="92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  <c r="AI216" s="90"/>
      <c r="AJ216" s="90"/>
      <c r="AK216" s="90"/>
      <c r="AL216" s="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2026-03-17T17:16:27Z</dcterms:created>
  <dcterms:modified xsi:type="dcterms:W3CDTF">2026-03-18T11:22:01Z</dcterms:modified>
</cp:coreProperties>
</file>